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f307884d93720a1/Desktop/complete EDS materials/CD items/spreadsheets/"/>
    </mc:Choice>
  </mc:AlternateContent>
  <xr:revisionPtr revIDLastSave="571" documentId="8_{35D5830A-8DC8-44DF-A9D0-520248EDA5FF}" xr6:coauthVersionLast="47" xr6:coauthVersionMax="47" xr10:uidLastSave="{04680D4E-2ED7-4BE2-8935-38623143D650}"/>
  <bookViews>
    <workbookView xWindow="460" yWindow="640" windowWidth="18740" windowHeight="10080" tabRatio="500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1" i="1" l="1"/>
  <c r="L220" i="1"/>
  <c r="L219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4" i="1"/>
  <c r="L153" i="1"/>
  <c r="L152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4" i="1"/>
  <c r="L132" i="1"/>
  <c r="L131" i="1"/>
  <c r="L13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0" i="1"/>
  <c r="L109" i="1"/>
  <c r="L108" i="1"/>
  <c r="L107" i="1"/>
  <c r="L106" i="1"/>
  <c r="L105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5" i="1"/>
  <c r="L4" i="1"/>
  <c r="L3" i="1"/>
  <c r="L2" i="1"/>
  <c r="J221" i="1"/>
  <c r="J219" i="1"/>
  <c r="J216" i="1"/>
  <c r="J215" i="1"/>
  <c r="J213" i="1"/>
  <c r="J212" i="1"/>
  <c r="J211" i="1"/>
  <c r="J210" i="1"/>
  <c r="J209" i="1"/>
  <c r="J208" i="1"/>
  <c r="J204" i="1"/>
  <c r="J203" i="1"/>
  <c r="J202" i="1"/>
  <c r="J201" i="1"/>
  <c r="J198" i="1"/>
  <c r="J197" i="1"/>
  <c r="J194" i="1"/>
  <c r="J193" i="1"/>
  <c r="J192" i="1"/>
  <c r="J191" i="1"/>
  <c r="J190" i="1"/>
  <c r="J189" i="1"/>
  <c r="J187" i="1"/>
  <c r="J186" i="1"/>
  <c r="J182" i="1"/>
  <c r="J181" i="1"/>
  <c r="J178" i="1"/>
  <c r="J176" i="1"/>
  <c r="J166" i="1"/>
  <c r="J165" i="1"/>
  <c r="J164" i="1"/>
  <c r="J162" i="1"/>
  <c r="J161" i="1"/>
  <c r="J160" i="1"/>
  <c r="J159" i="1"/>
  <c r="J158" i="1"/>
  <c r="J157" i="1"/>
  <c r="J156" i="1"/>
  <c r="J154" i="1"/>
  <c r="J153" i="1"/>
  <c r="J152" i="1"/>
  <c r="J150" i="1"/>
  <c r="J149" i="1"/>
  <c r="J148" i="1"/>
  <c r="J146" i="1"/>
  <c r="J144" i="1"/>
  <c r="J136" i="1"/>
  <c r="J132" i="1"/>
  <c r="J131" i="1"/>
  <c r="J130" i="1"/>
  <c r="J125" i="1"/>
  <c r="J120" i="1"/>
  <c r="J119" i="1"/>
  <c r="J115" i="1"/>
  <c r="J113" i="1"/>
  <c r="J112" i="1"/>
  <c r="J110" i="1"/>
  <c r="J106" i="1"/>
  <c r="J103" i="1"/>
  <c r="J102" i="1"/>
  <c r="J101" i="1"/>
  <c r="J100" i="1"/>
  <c r="J99" i="1"/>
  <c r="J98" i="1"/>
  <c r="J97" i="1"/>
  <c r="J96" i="1"/>
  <c r="J95" i="1"/>
  <c r="J93" i="1"/>
  <c r="J85" i="1"/>
  <c r="J81" i="1"/>
  <c r="J79" i="1"/>
  <c r="J78" i="1"/>
  <c r="J77" i="1"/>
  <c r="J74" i="1"/>
  <c r="J72" i="1"/>
  <c r="J71" i="1"/>
  <c r="J67" i="1"/>
  <c r="J66" i="1"/>
  <c r="J64" i="1"/>
  <c r="J62" i="1"/>
  <c r="J61" i="1"/>
  <c r="J57" i="1"/>
  <c r="J56" i="1"/>
  <c r="J53" i="1"/>
  <c r="J52" i="1"/>
  <c r="J51" i="1"/>
  <c r="J50" i="1"/>
  <c r="J48" i="1"/>
  <c r="J47" i="1"/>
  <c r="J45" i="1"/>
  <c r="J44" i="1"/>
  <c r="J43" i="1"/>
  <c r="J42" i="1"/>
  <c r="J39" i="1"/>
  <c r="J38" i="1"/>
  <c r="J34" i="1"/>
  <c r="J32" i="1"/>
  <c r="J31" i="1"/>
  <c r="J29" i="1"/>
  <c r="J27" i="1"/>
  <c r="J26" i="1"/>
  <c r="J22" i="1"/>
  <c r="J21" i="1"/>
  <c r="J20" i="1"/>
  <c r="J19" i="1"/>
  <c r="J17" i="1"/>
  <c r="J15" i="1"/>
  <c r="J14" i="1"/>
  <c r="J13" i="1"/>
  <c r="J10" i="1"/>
  <c r="J7" i="1"/>
  <c r="J4" i="1"/>
  <c r="J3" i="1"/>
  <c r="M221" i="1"/>
  <c r="I221" i="1"/>
  <c r="H221" i="1"/>
  <c r="M220" i="1"/>
  <c r="I220" i="1"/>
  <c r="H220" i="1"/>
  <c r="M219" i="1"/>
  <c r="I219" i="1"/>
  <c r="H219" i="1"/>
  <c r="M218" i="1"/>
  <c r="I218" i="1"/>
  <c r="H218" i="1"/>
  <c r="M217" i="1"/>
  <c r="I217" i="1"/>
  <c r="H217" i="1"/>
  <c r="M216" i="1"/>
  <c r="I216" i="1"/>
  <c r="H216" i="1"/>
  <c r="M215" i="1"/>
  <c r="I215" i="1"/>
  <c r="H215" i="1"/>
  <c r="M214" i="1"/>
  <c r="I214" i="1"/>
  <c r="H214" i="1"/>
  <c r="M213" i="1"/>
  <c r="I213" i="1"/>
  <c r="H213" i="1"/>
  <c r="M212" i="1"/>
  <c r="I212" i="1"/>
  <c r="H212" i="1"/>
  <c r="M211" i="1"/>
  <c r="I211" i="1"/>
  <c r="H211" i="1"/>
  <c r="M210" i="1"/>
  <c r="I210" i="1"/>
  <c r="H210" i="1"/>
  <c r="M209" i="1"/>
  <c r="I209" i="1"/>
  <c r="H209" i="1"/>
  <c r="M208" i="1"/>
  <c r="I208" i="1"/>
  <c r="H208" i="1"/>
  <c r="M207" i="1"/>
  <c r="I207" i="1"/>
  <c r="H207" i="1"/>
  <c r="I206" i="1"/>
  <c r="H206" i="1"/>
  <c r="M205" i="1"/>
  <c r="I205" i="1"/>
  <c r="H205" i="1"/>
  <c r="M204" i="1"/>
  <c r="I204" i="1"/>
  <c r="H204" i="1"/>
  <c r="M203" i="1"/>
  <c r="I203" i="1"/>
  <c r="H203" i="1"/>
  <c r="M202" i="1"/>
  <c r="I202" i="1"/>
  <c r="H202" i="1"/>
  <c r="M201" i="1"/>
  <c r="I201" i="1"/>
  <c r="H201" i="1"/>
  <c r="M200" i="1"/>
  <c r="I200" i="1"/>
  <c r="H200" i="1"/>
  <c r="M199" i="1"/>
  <c r="I199" i="1"/>
  <c r="H199" i="1"/>
  <c r="M198" i="1"/>
  <c r="I198" i="1"/>
  <c r="H198" i="1"/>
  <c r="M197" i="1"/>
  <c r="I197" i="1"/>
  <c r="H197" i="1"/>
  <c r="M196" i="1"/>
  <c r="I196" i="1"/>
  <c r="H196" i="1"/>
  <c r="M195" i="1"/>
  <c r="I195" i="1"/>
  <c r="H195" i="1"/>
  <c r="M194" i="1"/>
  <c r="I194" i="1"/>
  <c r="H194" i="1"/>
  <c r="M193" i="1"/>
  <c r="I193" i="1"/>
  <c r="H193" i="1"/>
  <c r="M192" i="1"/>
  <c r="I192" i="1"/>
  <c r="H192" i="1"/>
  <c r="M191" i="1"/>
  <c r="I191" i="1"/>
  <c r="H191" i="1"/>
  <c r="M190" i="1"/>
  <c r="I190" i="1"/>
  <c r="H190" i="1"/>
  <c r="M189" i="1"/>
  <c r="I189" i="1"/>
  <c r="H189" i="1"/>
  <c r="M188" i="1"/>
  <c r="I188" i="1"/>
  <c r="H188" i="1"/>
  <c r="M187" i="1"/>
  <c r="I187" i="1"/>
  <c r="H187" i="1"/>
  <c r="M186" i="1"/>
  <c r="I186" i="1"/>
  <c r="H186" i="1"/>
  <c r="M185" i="1"/>
  <c r="I185" i="1"/>
  <c r="H185" i="1"/>
  <c r="M184" i="1"/>
  <c r="I184" i="1"/>
  <c r="H184" i="1"/>
  <c r="M183" i="1"/>
  <c r="I183" i="1"/>
  <c r="H183" i="1"/>
  <c r="M182" i="1"/>
  <c r="I182" i="1"/>
  <c r="H182" i="1"/>
  <c r="M181" i="1"/>
  <c r="I181" i="1"/>
  <c r="H181" i="1"/>
  <c r="M180" i="1"/>
  <c r="I180" i="1"/>
  <c r="H180" i="1"/>
  <c r="M179" i="1"/>
  <c r="I179" i="1"/>
  <c r="H179" i="1"/>
  <c r="M178" i="1"/>
  <c r="I178" i="1"/>
  <c r="H178" i="1"/>
  <c r="M177" i="1"/>
  <c r="I177" i="1"/>
  <c r="H177" i="1"/>
  <c r="M176" i="1"/>
  <c r="I176" i="1"/>
  <c r="H176" i="1"/>
  <c r="M175" i="1"/>
  <c r="I175" i="1"/>
  <c r="H175" i="1"/>
  <c r="I174" i="1"/>
  <c r="H174" i="1"/>
  <c r="M173" i="1"/>
  <c r="I173" i="1"/>
  <c r="H173" i="1"/>
  <c r="M172" i="1"/>
  <c r="I172" i="1"/>
  <c r="H172" i="1"/>
  <c r="M171" i="1"/>
  <c r="I171" i="1"/>
  <c r="H171" i="1"/>
  <c r="M170" i="1"/>
  <c r="I170" i="1"/>
  <c r="H170" i="1"/>
  <c r="M169" i="1"/>
  <c r="I169" i="1"/>
  <c r="H169" i="1"/>
  <c r="M168" i="1"/>
  <c r="I168" i="1"/>
  <c r="H168" i="1"/>
  <c r="M167" i="1"/>
  <c r="I167" i="1"/>
  <c r="H167" i="1"/>
  <c r="M166" i="1"/>
  <c r="I166" i="1"/>
  <c r="H166" i="1"/>
  <c r="M165" i="1"/>
  <c r="I165" i="1"/>
  <c r="H165" i="1"/>
  <c r="M164" i="1"/>
  <c r="I164" i="1"/>
  <c r="H164" i="1"/>
  <c r="M163" i="1"/>
  <c r="I163" i="1"/>
  <c r="H163" i="1"/>
  <c r="M162" i="1"/>
  <c r="I162" i="1"/>
  <c r="H162" i="1"/>
  <c r="M161" i="1"/>
  <c r="I161" i="1"/>
  <c r="H161" i="1"/>
  <c r="M160" i="1"/>
  <c r="I160" i="1"/>
  <c r="H160" i="1"/>
  <c r="M159" i="1"/>
  <c r="I159" i="1"/>
  <c r="H159" i="1"/>
  <c r="M158" i="1"/>
  <c r="I158" i="1"/>
  <c r="H158" i="1"/>
  <c r="M157" i="1"/>
  <c r="I157" i="1"/>
  <c r="H157" i="1"/>
  <c r="M156" i="1"/>
  <c r="I156" i="1"/>
  <c r="H156" i="1"/>
  <c r="I155" i="1"/>
  <c r="H155" i="1"/>
  <c r="M154" i="1"/>
  <c r="I154" i="1"/>
  <c r="H154" i="1"/>
  <c r="M153" i="1"/>
  <c r="I153" i="1"/>
  <c r="H153" i="1"/>
  <c r="M152" i="1"/>
  <c r="I152" i="1"/>
  <c r="H152" i="1"/>
  <c r="I151" i="1"/>
  <c r="H151" i="1"/>
  <c r="M150" i="1"/>
  <c r="I150" i="1"/>
  <c r="H150" i="1"/>
  <c r="M149" i="1"/>
  <c r="I149" i="1"/>
  <c r="H149" i="1"/>
  <c r="M148" i="1"/>
  <c r="I148" i="1"/>
  <c r="H148" i="1"/>
  <c r="M147" i="1"/>
  <c r="I147" i="1"/>
  <c r="H147" i="1"/>
  <c r="M146" i="1"/>
  <c r="I146" i="1"/>
  <c r="H146" i="1"/>
  <c r="M145" i="1"/>
  <c r="I145" i="1"/>
  <c r="H145" i="1"/>
  <c r="M144" i="1"/>
  <c r="I144" i="1"/>
  <c r="H144" i="1"/>
  <c r="M143" i="1"/>
  <c r="I143" i="1"/>
  <c r="H143" i="1"/>
  <c r="M142" i="1"/>
  <c r="I142" i="1"/>
  <c r="M141" i="1"/>
  <c r="I141" i="1"/>
  <c r="H141" i="1"/>
  <c r="M140" i="1"/>
  <c r="I140" i="1"/>
  <c r="H140" i="1"/>
  <c r="M139" i="1"/>
  <c r="I139" i="1"/>
  <c r="H139" i="1"/>
  <c r="M138" i="1"/>
  <c r="I138" i="1"/>
  <c r="H138" i="1"/>
  <c r="M137" i="1"/>
  <c r="I137" i="1"/>
  <c r="H137" i="1"/>
  <c r="M136" i="1"/>
  <c r="I136" i="1"/>
  <c r="H136" i="1"/>
  <c r="I135" i="1"/>
  <c r="H135" i="1"/>
  <c r="M134" i="1"/>
  <c r="I134" i="1"/>
  <c r="H134" i="1"/>
  <c r="M133" i="1"/>
  <c r="I133" i="1"/>
  <c r="H133" i="1"/>
  <c r="M132" i="1"/>
  <c r="I132" i="1"/>
  <c r="H132" i="1"/>
  <c r="M131" i="1"/>
  <c r="I131" i="1"/>
  <c r="H131" i="1"/>
  <c r="M130" i="1"/>
  <c r="I130" i="1"/>
  <c r="H130" i="1"/>
  <c r="M129" i="1"/>
  <c r="I129" i="1"/>
  <c r="H129" i="1"/>
  <c r="M128" i="1"/>
  <c r="I128" i="1"/>
  <c r="H128" i="1"/>
  <c r="M127" i="1"/>
  <c r="I127" i="1"/>
  <c r="H127" i="1"/>
  <c r="M126" i="1"/>
  <c r="I126" i="1"/>
  <c r="H126" i="1"/>
  <c r="M125" i="1"/>
  <c r="I125" i="1"/>
  <c r="H125" i="1"/>
  <c r="M124" i="1"/>
  <c r="I124" i="1"/>
  <c r="H124" i="1"/>
  <c r="M123" i="1"/>
  <c r="I123" i="1"/>
  <c r="H123" i="1"/>
  <c r="M122" i="1"/>
  <c r="I122" i="1"/>
  <c r="H122" i="1"/>
  <c r="M121" i="1"/>
  <c r="I121" i="1"/>
  <c r="H121" i="1"/>
  <c r="M120" i="1"/>
  <c r="I120" i="1"/>
  <c r="H120" i="1"/>
  <c r="M119" i="1"/>
  <c r="I119" i="1"/>
  <c r="H119" i="1"/>
  <c r="M118" i="1"/>
  <c r="I118" i="1"/>
  <c r="H118" i="1"/>
  <c r="M117" i="1"/>
  <c r="I117" i="1"/>
  <c r="H117" i="1"/>
  <c r="M116" i="1"/>
  <c r="I116" i="1"/>
  <c r="H116" i="1"/>
  <c r="M115" i="1"/>
  <c r="I115" i="1"/>
  <c r="H115" i="1"/>
  <c r="M114" i="1"/>
  <c r="I114" i="1"/>
  <c r="H114" i="1"/>
  <c r="M113" i="1"/>
  <c r="I113" i="1"/>
  <c r="H113" i="1"/>
  <c r="M112" i="1"/>
  <c r="I112" i="1"/>
  <c r="H112" i="1"/>
  <c r="M111" i="1"/>
  <c r="I111" i="1"/>
  <c r="H111" i="1"/>
  <c r="M110" i="1"/>
  <c r="I110" i="1"/>
  <c r="H110" i="1"/>
  <c r="M109" i="1"/>
  <c r="H109" i="1"/>
  <c r="M108" i="1"/>
  <c r="I108" i="1"/>
  <c r="H108" i="1"/>
  <c r="M107" i="1"/>
  <c r="I107" i="1"/>
  <c r="H107" i="1"/>
  <c r="M106" i="1"/>
  <c r="I106" i="1"/>
  <c r="H106" i="1"/>
  <c r="M105" i="1"/>
  <c r="I105" i="1"/>
  <c r="H105" i="1"/>
  <c r="M104" i="1"/>
  <c r="I104" i="1"/>
  <c r="H104" i="1"/>
  <c r="M103" i="1"/>
  <c r="I103" i="1"/>
  <c r="H103" i="1"/>
  <c r="M102" i="1"/>
  <c r="I102" i="1"/>
  <c r="H102" i="1"/>
  <c r="M101" i="1"/>
  <c r="I101" i="1"/>
  <c r="H101" i="1"/>
  <c r="M100" i="1"/>
  <c r="I100" i="1"/>
  <c r="H100" i="1"/>
  <c r="M99" i="1"/>
  <c r="I99" i="1"/>
  <c r="H99" i="1"/>
  <c r="M98" i="1"/>
  <c r="I98" i="1"/>
  <c r="H98" i="1"/>
  <c r="M97" i="1"/>
  <c r="I97" i="1"/>
  <c r="H97" i="1"/>
  <c r="M96" i="1"/>
  <c r="I96" i="1"/>
  <c r="H96" i="1"/>
  <c r="M95" i="1"/>
  <c r="I95" i="1"/>
  <c r="H95" i="1"/>
  <c r="M94" i="1"/>
  <c r="I94" i="1"/>
  <c r="H94" i="1"/>
  <c r="M93" i="1"/>
  <c r="I93" i="1"/>
  <c r="H93" i="1"/>
  <c r="M92" i="1"/>
  <c r="I92" i="1"/>
  <c r="H92" i="1"/>
  <c r="M91" i="1"/>
  <c r="I91" i="1"/>
  <c r="H91" i="1"/>
  <c r="M90" i="1"/>
  <c r="I90" i="1"/>
  <c r="H90" i="1"/>
  <c r="M89" i="1"/>
  <c r="I89" i="1"/>
  <c r="H89" i="1"/>
  <c r="M88" i="1"/>
  <c r="I88" i="1"/>
  <c r="H88" i="1"/>
  <c r="M87" i="1"/>
  <c r="I87" i="1"/>
  <c r="I86" i="1"/>
  <c r="H86" i="1"/>
  <c r="M85" i="1"/>
  <c r="I85" i="1"/>
  <c r="H85" i="1"/>
  <c r="M84" i="1"/>
  <c r="I84" i="1"/>
  <c r="H84" i="1"/>
  <c r="M83" i="1"/>
  <c r="I83" i="1"/>
  <c r="H83" i="1"/>
  <c r="M82" i="1"/>
  <c r="I82" i="1"/>
  <c r="H82" i="1"/>
  <c r="M81" i="1"/>
  <c r="I81" i="1"/>
  <c r="H81" i="1"/>
  <c r="M80" i="1"/>
  <c r="I80" i="1"/>
  <c r="H80" i="1"/>
  <c r="M79" i="1"/>
  <c r="I79" i="1"/>
  <c r="H79" i="1"/>
  <c r="M78" i="1"/>
  <c r="I78" i="1"/>
  <c r="H78" i="1"/>
  <c r="M77" i="1"/>
  <c r="I77" i="1"/>
  <c r="H77" i="1"/>
  <c r="M76" i="1"/>
  <c r="I76" i="1"/>
  <c r="H76" i="1"/>
  <c r="M75" i="1"/>
  <c r="I75" i="1"/>
  <c r="H75" i="1"/>
  <c r="M74" i="1"/>
  <c r="I74" i="1"/>
  <c r="H74" i="1"/>
  <c r="M73" i="1"/>
  <c r="I73" i="1"/>
  <c r="H73" i="1"/>
  <c r="M72" i="1"/>
  <c r="I72" i="1"/>
  <c r="H72" i="1"/>
  <c r="M71" i="1"/>
  <c r="I71" i="1"/>
  <c r="H71" i="1"/>
  <c r="M70" i="1"/>
  <c r="I70" i="1"/>
  <c r="H70" i="1"/>
  <c r="M69" i="1"/>
  <c r="I69" i="1"/>
  <c r="H69" i="1"/>
  <c r="M68" i="1"/>
  <c r="I68" i="1"/>
  <c r="H68" i="1"/>
  <c r="M67" i="1"/>
  <c r="I67" i="1"/>
  <c r="H67" i="1"/>
  <c r="M66" i="1"/>
  <c r="I66" i="1"/>
  <c r="H66" i="1"/>
  <c r="M65" i="1"/>
  <c r="I65" i="1"/>
  <c r="H65" i="1"/>
  <c r="M64" i="1"/>
  <c r="I64" i="1"/>
  <c r="H64" i="1"/>
  <c r="M63" i="1"/>
  <c r="I63" i="1"/>
  <c r="H63" i="1"/>
  <c r="M62" i="1"/>
  <c r="I62" i="1"/>
  <c r="H62" i="1"/>
  <c r="M61" i="1"/>
  <c r="I61" i="1"/>
  <c r="H61" i="1"/>
  <c r="M60" i="1"/>
  <c r="I60" i="1"/>
  <c r="H60" i="1"/>
  <c r="M59" i="1"/>
  <c r="I59" i="1"/>
  <c r="H59" i="1"/>
  <c r="M58" i="1"/>
  <c r="I58" i="1"/>
  <c r="H58" i="1"/>
  <c r="M57" i="1"/>
  <c r="I57" i="1"/>
  <c r="H57" i="1"/>
  <c r="M56" i="1"/>
  <c r="I56" i="1"/>
  <c r="H56" i="1"/>
  <c r="M55" i="1"/>
  <c r="I55" i="1"/>
  <c r="H55" i="1"/>
  <c r="I54" i="1"/>
  <c r="H54" i="1"/>
  <c r="M53" i="1"/>
  <c r="I53" i="1"/>
  <c r="H53" i="1"/>
  <c r="M52" i="1"/>
  <c r="I52" i="1"/>
  <c r="H52" i="1"/>
  <c r="M51" i="1"/>
  <c r="I51" i="1"/>
  <c r="H51" i="1"/>
  <c r="M50" i="1"/>
  <c r="I50" i="1"/>
  <c r="H50" i="1"/>
  <c r="M49" i="1"/>
  <c r="I49" i="1"/>
  <c r="H49" i="1"/>
  <c r="M48" i="1"/>
  <c r="I48" i="1"/>
  <c r="H48" i="1"/>
  <c r="M47" i="1"/>
  <c r="I47" i="1"/>
  <c r="M46" i="1"/>
  <c r="I46" i="1"/>
  <c r="H46" i="1"/>
  <c r="M45" i="1"/>
  <c r="I45" i="1"/>
  <c r="H45" i="1"/>
  <c r="M44" i="1"/>
  <c r="I44" i="1"/>
  <c r="H44" i="1"/>
  <c r="M43" i="1"/>
  <c r="I43" i="1"/>
  <c r="H43" i="1"/>
  <c r="M42" i="1"/>
  <c r="I42" i="1"/>
  <c r="H42" i="1"/>
  <c r="M41" i="1"/>
  <c r="I41" i="1"/>
  <c r="H41" i="1"/>
  <c r="M40" i="1"/>
  <c r="I40" i="1"/>
  <c r="H40" i="1"/>
  <c r="M39" i="1"/>
  <c r="I39" i="1"/>
  <c r="H39" i="1"/>
  <c r="M38" i="1"/>
  <c r="I38" i="1"/>
  <c r="H38" i="1"/>
  <c r="M37" i="1"/>
  <c r="I37" i="1"/>
  <c r="H37" i="1"/>
  <c r="M36" i="1"/>
  <c r="I36" i="1"/>
  <c r="H36" i="1"/>
  <c r="M35" i="1"/>
  <c r="I35" i="1"/>
  <c r="H35" i="1"/>
  <c r="M34" i="1"/>
  <c r="I34" i="1"/>
  <c r="H34" i="1"/>
  <c r="M33" i="1"/>
  <c r="I33" i="1"/>
  <c r="H33" i="1"/>
  <c r="M32" i="1"/>
  <c r="I32" i="1"/>
  <c r="H32" i="1"/>
  <c r="M31" i="1"/>
  <c r="I31" i="1"/>
  <c r="H31" i="1"/>
  <c r="M30" i="1"/>
  <c r="I30" i="1"/>
  <c r="H30" i="1"/>
  <c r="M29" i="1"/>
  <c r="I29" i="1"/>
  <c r="H29" i="1"/>
  <c r="M28" i="1"/>
  <c r="I28" i="1"/>
  <c r="H28" i="1"/>
  <c r="M27" i="1"/>
  <c r="I27" i="1"/>
  <c r="H27" i="1"/>
  <c r="M26" i="1"/>
  <c r="I26" i="1"/>
  <c r="H26" i="1"/>
  <c r="M25" i="1"/>
  <c r="I25" i="1"/>
  <c r="H25" i="1"/>
  <c r="M24" i="1"/>
  <c r="I24" i="1"/>
  <c r="H24" i="1"/>
  <c r="M23" i="1"/>
  <c r="I23" i="1"/>
  <c r="H23" i="1"/>
  <c r="M22" i="1"/>
  <c r="I22" i="1"/>
  <c r="H22" i="1"/>
  <c r="M21" i="1"/>
  <c r="I21" i="1"/>
  <c r="H21" i="1"/>
  <c r="M20" i="1"/>
  <c r="I20" i="1"/>
  <c r="H20" i="1"/>
  <c r="M19" i="1"/>
  <c r="I19" i="1"/>
  <c r="H19" i="1"/>
  <c r="M18" i="1"/>
  <c r="I18" i="1"/>
  <c r="H18" i="1"/>
  <c r="M17" i="1"/>
  <c r="I17" i="1"/>
  <c r="H17" i="1"/>
  <c r="M16" i="1"/>
  <c r="I16" i="1"/>
  <c r="H16" i="1"/>
  <c r="M15" i="1"/>
  <c r="I15" i="1"/>
  <c r="H15" i="1"/>
  <c r="M14" i="1"/>
  <c r="I14" i="1"/>
  <c r="H14" i="1"/>
  <c r="M13" i="1"/>
  <c r="I13" i="1"/>
  <c r="H13" i="1"/>
  <c r="M12" i="1"/>
  <c r="I12" i="1"/>
  <c r="H12" i="1"/>
  <c r="M11" i="1"/>
  <c r="I11" i="1"/>
  <c r="H11" i="1"/>
  <c r="M10" i="1"/>
  <c r="I10" i="1"/>
  <c r="H10" i="1"/>
  <c r="M9" i="1"/>
  <c r="I9" i="1"/>
  <c r="H9" i="1"/>
  <c r="I8" i="1"/>
  <c r="H8" i="1"/>
  <c r="M7" i="1"/>
  <c r="I7" i="1"/>
  <c r="H7" i="1"/>
  <c r="I6" i="1"/>
  <c r="H6" i="1"/>
  <c r="M5" i="1"/>
  <c r="I5" i="1"/>
  <c r="H5" i="1"/>
  <c r="M4" i="1"/>
  <c r="I4" i="1"/>
  <c r="H4" i="1"/>
  <c r="M3" i="1"/>
  <c r="I3" i="1"/>
  <c r="H3" i="1"/>
  <c r="M2" i="1"/>
  <c r="I2" i="1"/>
  <c r="H2" i="1"/>
</calcChain>
</file>

<file path=xl/sharedStrings.xml><?xml version="1.0" encoding="utf-8"?>
<sst xmlns="http://schemas.openxmlformats.org/spreadsheetml/2006/main" count="252" uniqueCount="252">
  <si>
    <t>China</t>
  </si>
  <si>
    <t>India</t>
  </si>
  <si>
    <t>United States</t>
  </si>
  <si>
    <t>Indonesia</t>
  </si>
  <si>
    <t>Brazil</t>
  </si>
  <si>
    <t>Pakistan</t>
  </si>
  <si>
    <t>Nigeria</t>
  </si>
  <si>
    <t>Bangladesh</t>
  </si>
  <si>
    <t>Russia</t>
  </si>
  <si>
    <t>Japan</t>
  </si>
  <si>
    <t>Mexico</t>
  </si>
  <si>
    <t>Philippines</t>
  </si>
  <si>
    <t>Ethiopia</t>
  </si>
  <si>
    <t>Vietnam</t>
  </si>
  <si>
    <t>Egypt</t>
  </si>
  <si>
    <t>Germany</t>
  </si>
  <si>
    <t>Iran</t>
  </si>
  <si>
    <t>Congo, Democratic Republic of the</t>
  </si>
  <si>
    <t>Thailand</t>
  </si>
  <si>
    <t>France</t>
  </si>
  <si>
    <t>United Kingdom</t>
  </si>
  <si>
    <t>Italy</t>
  </si>
  <si>
    <t>Burma</t>
  </si>
  <si>
    <t>Tanzania</t>
  </si>
  <si>
    <t>Korea, South</t>
  </si>
  <si>
    <t>South Africa</t>
  </si>
  <si>
    <t>Spain</t>
  </si>
  <si>
    <t>Colombia</t>
  </si>
  <si>
    <t>Kenya</t>
  </si>
  <si>
    <t>Ukraine</t>
  </si>
  <si>
    <t>Argentina</t>
  </si>
  <si>
    <t>Algeria</t>
  </si>
  <si>
    <t>Poland</t>
  </si>
  <si>
    <t>Uganda</t>
  </si>
  <si>
    <t>Sudan</t>
  </si>
  <si>
    <t>Canada</t>
  </si>
  <si>
    <t>Morocco</t>
  </si>
  <si>
    <t>Iraq</t>
  </si>
  <si>
    <t>Afghanistan</t>
  </si>
  <si>
    <t>Nepal</t>
  </si>
  <si>
    <t>Peru</t>
  </si>
  <si>
    <t>Malaysia</t>
  </si>
  <si>
    <t>Uzbekistan</t>
  </si>
  <si>
    <t>Venezuela</t>
  </si>
  <si>
    <t>Saudi Arabia</t>
  </si>
  <si>
    <t>Yemen</t>
  </si>
  <si>
    <t>Ghana</t>
  </si>
  <si>
    <t>Korea, North</t>
  </si>
  <si>
    <t>Mozambique</t>
  </si>
  <si>
    <t>Taiwan</t>
  </si>
  <si>
    <t>Madagascar</t>
  </si>
  <si>
    <t>Cameroon</t>
  </si>
  <si>
    <t>Cote d'Ivoire</t>
  </si>
  <si>
    <t>Australia</t>
  </si>
  <si>
    <t>Sri Lanka</t>
  </si>
  <si>
    <t>Romania</t>
  </si>
  <si>
    <t>Angola</t>
  </si>
  <si>
    <t>Burkina Faso</t>
  </si>
  <si>
    <t>Syria</t>
  </si>
  <si>
    <t>Kazakhstan</t>
  </si>
  <si>
    <t>Niger</t>
  </si>
  <si>
    <t>Malawi</t>
  </si>
  <si>
    <t>Chile</t>
  </si>
  <si>
    <t>Netherlands</t>
  </si>
  <si>
    <t>Mali</t>
  </si>
  <si>
    <t>Ecuador</t>
  </si>
  <si>
    <t>Cambodia</t>
  </si>
  <si>
    <t>Guatemala</t>
  </si>
  <si>
    <t>Zambia</t>
  </si>
  <si>
    <t>Zimbabwe</t>
  </si>
  <si>
    <t>Senegal</t>
  </si>
  <si>
    <t>Rwanda</t>
  </si>
  <si>
    <t>Guinea</t>
  </si>
  <si>
    <t>Chad</t>
  </si>
  <si>
    <t>Cuba</t>
  </si>
  <si>
    <t>Tunisia</t>
  </si>
  <si>
    <t>Portugal</t>
  </si>
  <si>
    <t>Greece</t>
  </si>
  <si>
    <t>Bolivia</t>
  </si>
  <si>
    <t>Belgium</t>
  </si>
  <si>
    <t>Somalia</t>
  </si>
  <si>
    <t>Burundi</t>
  </si>
  <si>
    <t>Dominican Republic</t>
  </si>
  <si>
    <t>Benin</t>
  </si>
  <si>
    <t>Haiti</t>
  </si>
  <si>
    <t>Hungary</t>
  </si>
  <si>
    <t>Sweden</t>
  </si>
  <si>
    <t>Azerbaijan</t>
  </si>
  <si>
    <t>Belarus</t>
  </si>
  <si>
    <t>Honduras</t>
  </si>
  <si>
    <t>Austria</t>
  </si>
  <si>
    <t>Switzerland</t>
  </si>
  <si>
    <t>Tajikistan</t>
  </si>
  <si>
    <t>Jordan</t>
  </si>
  <si>
    <t>Israel</t>
  </si>
  <si>
    <t>Togo</t>
  </si>
  <si>
    <t>Serbia</t>
  </si>
  <si>
    <t>Hong Kong</t>
  </si>
  <si>
    <t>Bulgaria</t>
  </si>
  <si>
    <t>Laos</t>
  </si>
  <si>
    <t>Paraguay</t>
  </si>
  <si>
    <t>Papua New Guinea</t>
  </si>
  <si>
    <t>Eritrea</t>
  </si>
  <si>
    <t>Libya</t>
  </si>
  <si>
    <t>El Salvador</t>
  </si>
  <si>
    <t>Lebanon</t>
  </si>
  <si>
    <t>Nicaragua</t>
  </si>
  <si>
    <t>Sierra Leone</t>
  </si>
  <si>
    <t>United Arab Emirates</t>
  </si>
  <si>
    <t>Kyrgyzstan</t>
  </si>
  <si>
    <t>Denmark</t>
  </si>
  <si>
    <t>Singapore</t>
  </si>
  <si>
    <t>Slovakia</t>
  </si>
  <si>
    <t>Central African Republic</t>
  </si>
  <si>
    <t>Finland</t>
  </si>
  <si>
    <t>Turkmenistan</t>
  </si>
  <si>
    <t>Norway</t>
  </si>
  <si>
    <t>Georgia</t>
  </si>
  <si>
    <t>Ireland</t>
  </si>
  <si>
    <t>Costa Rica</t>
  </si>
  <si>
    <t>Congo, Republic of the</t>
  </si>
  <si>
    <t>Croatia</t>
  </si>
  <si>
    <t>New Zealand</t>
  </si>
  <si>
    <t>Liberia</t>
  </si>
  <si>
    <t>Bosnia and Herzegovina</t>
  </si>
  <si>
    <t>Puerto Rico</t>
  </si>
  <si>
    <t>Panama</t>
  </si>
  <si>
    <t>Moldova</t>
  </si>
  <si>
    <t>Mauritania</t>
  </si>
  <si>
    <t>Lithuania</t>
  </si>
  <si>
    <t>Uruguay</t>
  </si>
  <si>
    <t>Oman</t>
  </si>
  <si>
    <t>Armenia</t>
  </si>
  <si>
    <t>Albania</t>
  </si>
  <si>
    <t>Mongolia</t>
  </si>
  <si>
    <t>Jamaica</t>
  </si>
  <si>
    <t>Kuwait</t>
  </si>
  <si>
    <t>West Bank</t>
  </si>
  <si>
    <t>Namibia</t>
  </si>
  <si>
    <t>Latvia</t>
  </si>
  <si>
    <t>Botswana</t>
  </si>
  <si>
    <t>Qatar</t>
  </si>
  <si>
    <t>Slovenia</t>
  </si>
  <si>
    <t>Lesotho</t>
  </si>
  <si>
    <t>Gambia, The</t>
  </si>
  <si>
    <t>Guinea-Bissau</t>
  </si>
  <si>
    <t>Gabon</t>
  </si>
  <si>
    <t>Mauritius</t>
  </si>
  <si>
    <t>Bahrain</t>
  </si>
  <si>
    <t>Estonia</t>
  </si>
  <si>
    <t>Trinidad and Tobago</t>
  </si>
  <si>
    <t>Timor-Leste</t>
  </si>
  <si>
    <t>Cyprus</t>
  </si>
  <si>
    <t>Fiji</t>
  </si>
  <si>
    <t>Djibouti</t>
  </si>
  <si>
    <t>Comoros</t>
  </si>
  <si>
    <t>Guyana</t>
  </si>
  <si>
    <t>Bhutan</t>
  </si>
  <si>
    <t>Equatorial Guinea</t>
  </si>
  <si>
    <t>Solomon Islands</t>
  </si>
  <si>
    <t>Macau</t>
  </si>
  <si>
    <t>Suriname</t>
  </si>
  <si>
    <t>Cabo Verde</t>
  </si>
  <si>
    <t>Luxembourg</t>
  </si>
  <si>
    <t>Brunei</t>
  </si>
  <si>
    <t>Malta</t>
  </si>
  <si>
    <t>Maldives</t>
  </si>
  <si>
    <t>Belize</t>
  </si>
  <si>
    <t>Bahamas, The</t>
  </si>
  <si>
    <t>Iceland</t>
  </si>
  <si>
    <t>Barbados</t>
  </si>
  <si>
    <t>New Caledonia</t>
  </si>
  <si>
    <t>Vanuatu</t>
  </si>
  <si>
    <t>Samoa</t>
  </si>
  <si>
    <t>Sao Tome and Principe</t>
  </si>
  <si>
    <t>Saint Lucia</t>
  </si>
  <si>
    <t>Guam</t>
  </si>
  <si>
    <t>Aruba</t>
  </si>
  <si>
    <t>Grenada</t>
  </si>
  <si>
    <t>Tonga</t>
  </si>
  <si>
    <t>Kiribati</t>
  </si>
  <si>
    <t>Virgin Islands</t>
  </si>
  <si>
    <t>Saint Vincent and the Grenadines</t>
  </si>
  <si>
    <t>Seychelles</t>
  </si>
  <si>
    <t>Antigua and Barbuda</t>
  </si>
  <si>
    <t>Andorra</t>
  </si>
  <si>
    <t>Dominica</t>
  </si>
  <si>
    <t>Marshall Islands</t>
  </si>
  <si>
    <t>Bermuda</t>
  </si>
  <si>
    <t>Greenland</t>
  </si>
  <si>
    <t>Cayman Islands</t>
  </si>
  <si>
    <t>American Samoa</t>
  </si>
  <si>
    <t>Saint Kitts and Nevis</t>
  </si>
  <si>
    <t>Faroe Islands</t>
  </si>
  <si>
    <t>Turks and Caicos Islands</t>
  </si>
  <si>
    <t>British Virgin Islands</t>
  </si>
  <si>
    <t>Monaco</t>
  </si>
  <si>
    <t>Gibraltar</t>
  </si>
  <si>
    <t>Palau</t>
  </si>
  <si>
    <t>Anguilla</t>
  </si>
  <si>
    <t>Tuvalu</t>
  </si>
  <si>
    <t>Cook Islands</t>
  </si>
  <si>
    <t>Nauru</t>
  </si>
  <si>
    <t>Saint Helena, Ascension, and Tristan da Cunha</t>
  </si>
  <si>
    <t>Saint Pierre and Miquelon</t>
  </si>
  <si>
    <t>Montserrat</t>
  </si>
  <si>
    <t>name</t>
  </si>
  <si>
    <t>Gaza Strip</t>
  </si>
  <si>
    <t>Eswatini</t>
  </si>
  <si>
    <t>Micronesia, Federated States of</t>
  </si>
  <si>
    <t>Northern Mariana Islands</t>
  </si>
  <si>
    <t>Kosovo</t>
  </si>
  <si>
    <t>Turkey (Turkiye)</t>
  </si>
  <si>
    <t>French Polynesia</t>
  </si>
  <si>
    <t>Curacao</t>
  </si>
  <si>
    <t>Jersey</t>
  </si>
  <si>
    <t>Montenegro</t>
  </si>
  <si>
    <t>North Macedonia</t>
  </si>
  <si>
    <t>Guernsey</t>
  </si>
  <si>
    <t>San Marino</t>
  </si>
  <si>
    <t>Czechia</t>
  </si>
  <si>
    <t>total pop'n 2023</t>
  </si>
  <si>
    <t>Teleph. lines (fixed) 2021*</t>
  </si>
  <si>
    <t>Internet users 2021*</t>
  </si>
  <si>
    <t>GDP per capita 2014-21*</t>
  </si>
  <si>
    <t>Life expect. 2023*</t>
  </si>
  <si>
    <t>* CIA factbook</t>
  </si>
  <si>
    <t>⦿ UN Development Program, HDI = human development index</t>
  </si>
  <si>
    <t>◇ Heritage Foundation, economic freedom = ease of doing business</t>
  </si>
  <si>
    <t>◆ WHO</t>
  </si>
  <si>
    <t>Business freedom 2023 ◇</t>
  </si>
  <si>
    <t xml:space="preserve"> Health % paid by state 2019 ◆</t>
  </si>
  <si>
    <t>Health spending per capita 2019 ◆</t>
  </si>
  <si>
    <t>Women age 20-24  married by age 18 2010-17 ◆</t>
  </si>
  <si>
    <t xml:space="preserve">Human Devel. Index 2021⦿ </t>
  </si>
  <si>
    <t xml:space="preserve">Schooling average years 2021⦿ </t>
  </si>
  <si>
    <t>All data was compiled from 2015-2023</t>
  </si>
  <si>
    <t xml:space="preserve">Gender inequality: % who believe most jobs should be prioritized for men 2010-22⦿ </t>
  </si>
  <si>
    <t>Oil bbls prod. daily year?**</t>
  </si>
  <si>
    <t>Electr. yearly KWh per capita year?**</t>
  </si>
  <si>
    <t>Oil bbls prod. daily per capita year?**</t>
  </si>
  <si>
    <t>Oil yearly gallon cons. per capita year?**</t>
  </si>
  <si>
    <t>Electr. average daily KWh per capita year?**</t>
  </si>
  <si>
    <t>◎ Transparency International, a higher score indicates more transparency &amp; less corruption</t>
  </si>
  <si>
    <t xml:space="preserve">Trans-parency score 2022◎  </t>
  </si>
  <si>
    <t>** Worldometer (data accessed on 6/2023)</t>
  </si>
  <si>
    <t xml:space="preserve"> Teleph. lines (fixed) per 1000 2021*</t>
  </si>
  <si>
    <t>Internet users per 1000 2021*</t>
  </si>
  <si>
    <r>
      <t>CO</t>
    </r>
    <r>
      <rPr>
        <b/>
        <sz val="8"/>
        <color rgb="FF0432FF"/>
        <rFont val="Calibri"/>
        <family val="2"/>
        <scheme val="minor"/>
      </rPr>
      <t>2</t>
    </r>
    <r>
      <rPr>
        <b/>
        <sz val="11"/>
        <color rgb="FF0432FF"/>
        <rFont val="Calibri"/>
        <family val="2"/>
        <scheme val="minor"/>
      </rPr>
      <t xml:space="preserve"> metric tons daily 2019*</t>
    </r>
  </si>
  <si>
    <r>
      <t>CO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metric tons daily per capita 2019*</t>
    </r>
  </si>
  <si>
    <t>Births per 1000 2023*</t>
  </si>
  <si>
    <t>Infant mort. per 1000 live birth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</si>
</sst>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"/>
    <numFmt numFmtId="165" formatCode="#,###,##0.000"/>
    <numFmt numFmtId="166" formatCode="#,###,##0.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Genev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432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2"/>
      <color rgb="FF0432FF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8"/>
      <color rgb="FF0432FF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7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16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1" fillId="0" borderId="0" xfId="75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75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76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7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  <cellStyle name="Normal 2" xfId="75" xr:uid="{09DDAF05-6028-46E8-A01D-DC9A0DEE1A9D}"/>
    <cellStyle name="Normal 3" xfId="77" xr:uid="{9280CE0B-2507-46BB-8467-6F8A78D47C22}"/>
    <cellStyle name="Percent" xfId="76" builtinId="5"/>
  </cellStyles>
  <dxfs count="0"/>
  <tableStyles count="0" defaultTableStyle="TableStyleMedium9" defaultPivotStyle="PivotStyleMedium4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Birth Rate versus Infant</a:t>
            </a:r>
            <a:r>
              <a:rPr lang="en-US" sz="1800" baseline="0"/>
              <a:t> Mortality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03519669637155"/>
          <c:y val="0.12654894462031138"/>
          <c:w val="0.82222550394436134"/>
          <c:h val="0.69940830368917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Infant mort. per 1000 live birth 2023*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Sheet1!$O$2:$O$269</c:f>
              <c:numCache>
                <c:formatCode>0.0</c:formatCode>
                <c:ptCount val="268"/>
                <c:pt idx="0">
                  <c:v>34.79</c:v>
                </c:pt>
                <c:pt idx="1">
                  <c:v>12.48</c:v>
                </c:pt>
                <c:pt idx="2">
                  <c:v>17.84</c:v>
                </c:pt>
                <c:pt idx="3">
                  <c:v>16.18</c:v>
                </c:pt>
                <c:pt idx="4">
                  <c:v>6.87</c:v>
                </c:pt>
                <c:pt idx="5">
                  <c:v>41.42</c:v>
                </c:pt>
                <c:pt idx="6">
                  <c:v>11.9</c:v>
                </c:pt>
                <c:pt idx="7">
                  <c:v>15.01</c:v>
                </c:pt>
                <c:pt idx="8">
                  <c:v>15.38</c:v>
                </c:pt>
                <c:pt idx="9">
                  <c:v>10.8</c:v>
                </c:pt>
                <c:pt idx="10">
                  <c:v>11.69</c:v>
                </c:pt>
                <c:pt idx="11">
                  <c:v>12.23</c:v>
                </c:pt>
                <c:pt idx="12">
                  <c:v>9.39</c:v>
                </c:pt>
                <c:pt idx="13">
                  <c:v>13.2</c:v>
                </c:pt>
                <c:pt idx="14">
                  <c:v>14.49</c:v>
                </c:pt>
                <c:pt idx="15">
                  <c:v>12.3</c:v>
                </c:pt>
                <c:pt idx="16">
                  <c:v>17.5</c:v>
                </c:pt>
                <c:pt idx="17">
                  <c:v>10.73</c:v>
                </c:pt>
                <c:pt idx="18">
                  <c:v>8.8699999999999992</c:v>
                </c:pt>
                <c:pt idx="19">
                  <c:v>10.86</c:v>
                </c:pt>
                <c:pt idx="20">
                  <c:v>20.93</c:v>
                </c:pt>
                <c:pt idx="21">
                  <c:v>40.72</c:v>
                </c:pt>
                <c:pt idx="22">
                  <c:v>10.97</c:v>
                </c:pt>
                <c:pt idx="23">
                  <c:v>15.61</c:v>
                </c:pt>
                <c:pt idx="24">
                  <c:v>18.079999999999998</c:v>
                </c:pt>
                <c:pt idx="25">
                  <c:v>8.31</c:v>
                </c:pt>
                <c:pt idx="26">
                  <c:v>19.95</c:v>
                </c:pt>
                <c:pt idx="27">
                  <c:v>13.44</c:v>
                </c:pt>
                <c:pt idx="28">
                  <c:v>10.9</c:v>
                </c:pt>
                <c:pt idx="29">
                  <c:v>15.98</c:v>
                </c:pt>
                <c:pt idx="30">
                  <c:v>7.97</c:v>
                </c:pt>
                <c:pt idx="31">
                  <c:v>32.71</c:v>
                </c:pt>
                <c:pt idx="32">
                  <c:v>16.04</c:v>
                </c:pt>
                <c:pt idx="33">
                  <c:v>34.869999999999997</c:v>
                </c:pt>
                <c:pt idx="34">
                  <c:v>18.190000000000001</c:v>
                </c:pt>
                <c:pt idx="35">
                  <c:v>18.75</c:v>
                </c:pt>
                <c:pt idx="36">
                  <c:v>35.130000000000003</c:v>
                </c:pt>
                <c:pt idx="37">
                  <c:v>10.11</c:v>
                </c:pt>
                <c:pt idx="38">
                  <c:v>11.62</c:v>
                </c:pt>
                <c:pt idx="39">
                  <c:v>32.369999999999997</c:v>
                </c:pt>
                <c:pt idx="40">
                  <c:v>39.85</c:v>
                </c:pt>
                <c:pt idx="41">
                  <c:v>12.57</c:v>
                </c:pt>
                <c:pt idx="42">
                  <c:v>9.69</c:v>
                </c:pt>
                <c:pt idx="43">
                  <c:v>15.06</c:v>
                </c:pt>
                <c:pt idx="44">
                  <c:v>22.06</c:v>
                </c:pt>
                <c:pt idx="45">
                  <c:v>39.64</c:v>
                </c:pt>
                <c:pt idx="46">
                  <c:v>31.55</c:v>
                </c:pt>
                <c:pt idx="47">
                  <c:v>12.34</c:v>
                </c:pt>
                <c:pt idx="48">
                  <c:v>14.03</c:v>
                </c:pt>
                <c:pt idx="49">
                  <c:v>27.92</c:v>
                </c:pt>
                <c:pt idx="50">
                  <c:v>8.6</c:v>
                </c:pt>
                <c:pt idx="51">
                  <c:v>9.99</c:v>
                </c:pt>
                <c:pt idx="52">
                  <c:v>13.07</c:v>
                </c:pt>
                <c:pt idx="53">
                  <c:v>10.37</c:v>
                </c:pt>
                <c:pt idx="54">
                  <c:v>8.43</c:v>
                </c:pt>
                <c:pt idx="55">
                  <c:v>11.25</c:v>
                </c:pt>
                <c:pt idx="56">
                  <c:v>22.03</c:v>
                </c:pt>
                <c:pt idx="57">
                  <c:v>13.64</c:v>
                </c:pt>
                <c:pt idx="58">
                  <c:v>17.8</c:v>
                </c:pt>
                <c:pt idx="59">
                  <c:v>16.190000000000001</c:v>
                </c:pt>
                <c:pt idx="60">
                  <c:v>20.48</c:v>
                </c:pt>
                <c:pt idx="61">
                  <c:v>17.489999999999998</c:v>
                </c:pt>
                <c:pt idx="62">
                  <c:v>29.46</c:v>
                </c:pt>
                <c:pt idx="63">
                  <c:v>26.72</c:v>
                </c:pt>
                <c:pt idx="64">
                  <c:v>8.48</c:v>
                </c:pt>
                <c:pt idx="65">
                  <c:v>22.83</c:v>
                </c:pt>
                <c:pt idx="66">
                  <c:v>29.97</c:v>
                </c:pt>
                <c:pt idx="67">
                  <c:v>14.94</c:v>
                </c:pt>
                <c:pt idx="68">
                  <c:v>16.25</c:v>
                </c:pt>
                <c:pt idx="69">
                  <c:v>10.33</c:v>
                </c:pt>
                <c:pt idx="70">
                  <c:v>11.56</c:v>
                </c:pt>
                <c:pt idx="71">
                  <c:v>13.22</c:v>
                </c:pt>
                <c:pt idx="72">
                  <c:v>25.89</c:v>
                </c:pt>
                <c:pt idx="73">
                  <c:v>28.03</c:v>
                </c:pt>
                <c:pt idx="74">
                  <c:v>27.2</c:v>
                </c:pt>
                <c:pt idx="75">
                  <c:v>10.79</c:v>
                </c:pt>
                <c:pt idx="76">
                  <c:v>9.02</c:v>
                </c:pt>
                <c:pt idx="77">
                  <c:v>28.04</c:v>
                </c:pt>
                <c:pt idx="78">
                  <c:v>13.84</c:v>
                </c:pt>
                <c:pt idx="79">
                  <c:v>7.52</c:v>
                </c:pt>
                <c:pt idx="80">
                  <c:v>13.66</c:v>
                </c:pt>
                <c:pt idx="81">
                  <c:v>13.61</c:v>
                </c:pt>
                <c:pt idx="82">
                  <c:v>18.329999999999998</c:v>
                </c:pt>
                <c:pt idx="83">
                  <c:v>21.88</c:v>
                </c:pt>
                <c:pt idx="84">
                  <c:v>9.73</c:v>
                </c:pt>
                <c:pt idx="85">
                  <c:v>35.47</c:v>
                </c:pt>
                <c:pt idx="86">
                  <c:v>36.25</c:v>
                </c:pt>
                <c:pt idx="87">
                  <c:v>16.739999999999998</c:v>
                </c:pt>
                <c:pt idx="88">
                  <c:v>20.81</c:v>
                </c:pt>
                <c:pt idx="89">
                  <c:v>17.64</c:v>
                </c:pt>
                <c:pt idx="90">
                  <c:v>7.85</c:v>
                </c:pt>
                <c:pt idx="91">
                  <c:v>8.58</c:v>
                </c:pt>
                <c:pt idx="92">
                  <c:v>12.8</c:v>
                </c:pt>
                <c:pt idx="93">
                  <c:v>16.53</c:v>
                </c:pt>
                <c:pt idx="94">
                  <c:v>15.05</c:v>
                </c:pt>
                <c:pt idx="95">
                  <c:v>14.79</c:v>
                </c:pt>
                <c:pt idx="96">
                  <c:v>24.22</c:v>
                </c:pt>
                <c:pt idx="97">
                  <c:v>12.08</c:v>
                </c:pt>
                <c:pt idx="98">
                  <c:v>17.3</c:v>
                </c:pt>
                <c:pt idx="99">
                  <c:v>7</c:v>
                </c:pt>
                <c:pt idx="100">
                  <c:v>15.77</c:v>
                </c:pt>
                <c:pt idx="101">
                  <c:v>6.9</c:v>
                </c:pt>
                <c:pt idx="102">
                  <c:v>12.31</c:v>
                </c:pt>
                <c:pt idx="103">
                  <c:v>22.37</c:v>
                </c:pt>
                <c:pt idx="104">
                  <c:v>14.92</c:v>
                </c:pt>
                <c:pt idx="105">
                  <c:v>26.01</c:v>
                </c:pt>
                <c:pt idx="106">
                  <c:v>19.920000000000002</c:v>
                </c:pt>
                <c:pt idx="107">
                  <c:v>14.06</c:v>
                </c:pt>
                <c:pt idx="108">
                  <c:v>6.95</c:v>
                </c:pt>
                <c:pt idx="109">
                  <c:v>14.57</c:v>
                </c:pt>
                <c:pt idx="110">
                  <c:v>17.649999999999999</c:v>
                </c:pt>
                <c:pt idx="111">
                  <c:v>19.079999999999998</c:v>
                </c:pt>
                <c:pt idx="112">
                  <c:v>20.350000000000001</c:v>
                </c:pt>
                <c:pt idx="113">
                  <c:v>8.5</c:v>
                </c:pt>
                <c:pt idx="114">
                  <c:v>12.86</c:v>
                </c:pt>
                <c:pt idx="115">
                  <c:v>23.01</c:v>
                </c:pt>
                <c:pt idx="116">
                  <c:v>36.26</c:v>
                </c:pt>
                <c:pt idx="117">
                  <c:v>20.88</c:v>
                </c:pt>
                <c:pt idx="118">
                  <c:v>9.09</c:v>
                </c:pt>
                <c:pt idx="119">
                  <c:v>11.59</c:v>
                </c:pt>
                <c:pt idx="120">
                  <c:v>8.82</c:v>
                </c:pt>
                <c:pt idx="121">
                  <c:v>28.14</c:v>
                </c:pt>
                <c:pt idx="122">
                  <c:v>27.29</c:v>
                </c:pt>
                <c:pt idx="123">
                  <c:v>14.39</c:v>
                </c:pt>
                <c:pt idx="124">
                  <c:v>15.33</c:v>
                </c:pt>
                <c:pt idx="125">
                  <c:v>40.54</c:v>
                </c:pt>
                <c:pt idx="126">
                  <c:v>9.59</c:v>
                </c:pt>
                <c:pt idx="127">
                  <c:v>21.61</c:v>
                </c:pt>
                <c:pt idx="128">
                  <c:v>27.61</c:v>
                </c:pt>
                <c:pt idx="129">
                  <c:v>9.82</c:v>
                </c:pt>
                <c:pt idx="130">
                  <c:v>13.95</c:v>
                </c:pt>
                <c:pt idx="131">
                  <c:v>18.12</c:v>
                </c:pt>
                <c:pt idx="132">
                  <c:v>9.94</c:v>
                </c:pt>
                <c:pt idx="133">
                  <c:v>6.61</c:v>
                </c:pt>
                <c:pt idx="134">
                  <c:v>15.37</c:v>
                </c:pt>
                <c:pt idx="135">
                  <c:v>11.04</c:v>
                </c:pt>
                <c:pt idx="136">
                  <c:v>10.66</c:v>
                </c:pt>
                <c:pt idx="137">
                  <c:v>17.100000000000001</c:v>
                </c:pt>
                <c:pt idx="138">
                  <c:v>36.94</c:v>
                </c:pt>
                <c:pt idx="139">
                  <c:v>24.68</c:v>
                </c:pt>
                <c:pt idx="140">
                  <c:v>20.71</c:v>
                </c:pt>
                <c:pt idx="141">
                  <c:v>17.260000000000002</c:v>
                </c:pt>
                <c:pt idx="142">
                  <c:v>10.98</c:v>
                </c:pt>
                <c:pt idx="143">
                  <c:v>13.96</c:v>
                </c:pt>
                <c:pt idx="144">
                  <c:v>12.69</c:v>
                </c:pt>
                <c:pt idx="145">
                  <c:v>16.3</c:v>
                </c:pt>
                <c:pt idx="146">
                  <c:v>46.86</c:v>
                </c:pt>
                <c:pt idx="147">
                  <c:v>34</c:v>
                </c:pt>
                <c:pt idx="148">
                  <c:v>10.33</c:v>
                </c:pt>
                <c:pt idx="149">
                  <c:v>15.6</c:v>
                </c:pt>
                <c:pt idx="150">
                  <c:v>11.89</c:v>
                </c:pt>
                <c:pt idx="151">
                  <c:v>21.62</c:v>
                </c:pt>
                <c:pt idx="152">
                  <c:v>26.01</c:v>
                </c:pt>
                <c:pt idx="153">
                  <c:v>11.57</c:v>
                </c:pt>
                <c:pt idx="154">
                  <c:v>17.71</c:v>
                </c:pt>
                <c:pt idx="155">
                  <c:v>28.54</c:v>
                </c:pt>
                <c:pt idx="156">
                  <c:v>16.149999999999999</c:v>
                </c:pt>
                <c:pt idx="157">
                  <c:v>16.96</c:v>
                </c:pt>
                <c:pt idx="158">
                  <c:v>22.17</c:v>
                </c:pt>
                <c:pt idx="159">
                  <c:v>8.31</c:v>
                </c:pt>
                <c:pt idx="160">
                  <c:v>7.99</c:v>
                </c:pt>
                <c:pt idx="161">
                  <c:v>7.84</c:v>
                </c:pt>
                <c:pt idx="162">
                  <c:v>9.27</c:v>
                </c:pt>
                <c:pt idx="163">
                  <c:v>8.6300000000000008</c:v>
                </c:pt>
                <c:pt idx="164">
                  <c:v>9.2200000000000006</c:v>
                </c:pt>
                <c:pt idx="165">
                  <c:v>25.7</c:v>
                </c:pt>
                <c:pt idx="166">
                  <c:v>9.33</c:v>
                </c:pt>
                <c:pt idx="167">
                  <c:v>12.06</c:v>
                </c:pt>
                <c:pt idx="168">
                  <c:v>11.73</c:v>
                </c:pt>
                <c:pt idx="169">
                  <c:v>6.54</c:v>
                </c:pt>
                <c:pt idx="170">
                  <c:v>12.09</c:v>
                </c:pt>
                <c:pt idx="171">
                  <c:v>19.03</c:v>
                </c:pt>
                <c:pt idx="172">
                  <c:v>8.8800000000000008</c:v>
                </c:pt>
                <c:pt idx="173">
                  <c:v>27.43</c:v>
                </c:pt>
                <c:pt idx="174">
                  <c:v>13.9</c:v>
                </c:pt>
                <c:pt idx="175">
                  <c:v>30.84</c:v>
                </c:pt>
                <c:pt idx="176">
                  <c:v>8.8699999999999992</c:v>
                </c:pt>
                <c:pt idx="177">
                  <c:v>12.1</c:v>
                </c:pt>
                <c:pt idx="178">
                  <c:v>31.49</c:v>
                </c:pt>
                <c:pt idx="179">
                  <c:v>8.94</c:v>
                </c:pt>
                <c:pt idx="180">
                  <c:v>8.7799999999999994</c:v>
                </c:pt>
                <c:pt idx="181">
                  <c:v>8.1199999999999992</c:v>
                </c:pt>
                <c:pt idx="182">
                  <c:v>22.34</c:v>
                </c:pt>
                <c:pt idx="183">
                  <c:v>37.71</c:v>
                </c:pt>
                <c:pt idx="184">
                  <c:v>18.239999999999998</c:v>
                </c:pt>
                <c:pt idx="185">
                  <c:v>7.12</c:v>
                </c:pt>
                <c:pt idx="186">
                  <c:v>13.61</c:v>
                </c:pt>
                <c:pt idx="187">
                  <c:v>33.32</c:v>
                </c:pt>
                <c:pt idx="188">
                  <c:v>15.17</c:v>
                </c:pt>
                <c:pt idx="189">
                  <c:v>10.76</c:v>
                </c:pt>
                <c:pt idx="190">
                  <c:v>10.3</c:v>
                </c:pt>
                <c:pt idx="191">
                  <c:v>22.19</c:v>
                </c:pt>
                <c:pt idx="192">
                  <c:v>7.33</c:v>
                </c:pt>
                <c:pt idx="193">
                  <c:v>20.28</c:v>
                </c:pt>
                <c:pt idx="194">
                  <c:v>32.9</c:v>
                </c:pt>
                <c:pt idx="195">
                  <c:v>10.039999999999999</c:v>
                </c:pt>
                <c:pt idx="196">
                  <c:v>30.36</c:v>
                </c:pt>
                <c:pt idx="197">
                  <c:v>31.39</c:v>
                </c:pt>
                <c:pt idx="198">
                  <c:v>20.02</c:v>
                </c:pt>
                <c:pt idx="199">
                  <c:v>10.62</c:v>
                </c:pt>
                <c:pt idx="200">
                  <c:v>14.05</c:v>
                </c:pt>
                <c:pt idx="201">
                  <c:v>14.04</c:v>
                </c:pt>
                <c:pt idx="202">
                  <c:v>17.16</c:v>
                </c:pt>
                <c:pt idx="203">
                  <c:v>13.24</c:v>
                </c:pt>
                <c:pt idx="204">
                  <c:v>22.34</c:v>
                </c:pt>
                <c:pt idx="205">
                  <c:v>40.270000000000003</c:v>
                </c:pt>
                <c:pt idx="206">
                  <c:v>8.7899999999999991</c:v>
                </c:pt>
                <c:pt idx="207">
                  <c:v>10.76</c:v>
                </c:pt>
                <c:pt idx="208">
                  <c:v>10.8</c:v>
                </c:pt>
                <c:pt idx="209">
                  <c:v>12.21</c:v>
                </c:pt>
                <c:pt idx="210">
                  <c:v>12.65</c:v>
                </c:pt>
                <c:pt idx="211">
                  <c:v>15.18</c:v>
                </c:pt>
                <c:pt idx="212">
                  <c:v>21.19</c:v>
                </c:pt>
                <c:pt idx="213">
                  <c:v>16.989999999999998</c:v>
                </c:pt>
                <c:pt idx="214">
                  <c:v>15.29</c:v>
                </c:pt>
                <c:pt idx="215">
                  <c:v>11.35</c:v>
                </c:pt>
                <c:pt idx="216">
                  <c:v>24.02</c:v>
                </c:pt>
                <c:pt idx="217">
                  <c:v>24.05</c:v>
                </c:pt>
                <c:pt idx="218">
                  <c:v>34.479999999999997</c:v>
                </c:pt>
                <c:pt idx="219">
                  <c:v>32.770000000000003</c:v>
                </c:pt>
              </c:numCache>
            </c:numRef>
          </c:xVal>
          <c:yVal>
            <c:numRef>
              <c:f>Sheet1!$P$2:$P$269</c:f>
              <c:numCache>
                <c:formatCode>0</c:formatCode>
                <c:ptCount val="268"/>
                <c:pt idx="0">
                  <c:v>103.06</c:v>
                </c:pt>
                <c:pt idx="1">
                  <c:v>10.54</c:v>
                </c:pt>
                <c:pt idx="2">
                  <c:v>19.22</c:v>
                </c:pt>
                <c:pt idx="3">
                  <c:v>9.8699999999999992</c:v>
                </c:pt>
                <c:pt idx="4">
                  <c:v>3.39</c:v>
                </c:pt>
                <c:pt idx="5">
                  <c:v>57.2</c:v>
                </c:pt>
                <c:pt idx="6">
                  <c:v>3.02</c:v>
                </c:pt>
                <c:pt idx="7">
                  <c:v>13.95</c:v>
                </c:pt>
                <c:pt idx="8">
                  <c:v>9.14</c:v>
                </c:pt>
                <c:pt idx="9">
                  <c:v>11.89</c:v>
                </c:pt>
                <c:pt idx="10">
                  <c:v>11.79</c:v>
                </c:pt>
                <c:pt idx="11">
                  <c:v>2.96</c:v>
                </c:pt>
                <c:pt idx="12">
                  <c:v>3.2</c:v>
                </c:pt>
                <c:pt idx="13">
                  <c:v>22.93</c:v>
                </c:pt>
                <c:pt idx="14">
                  <c:v>12.52</c:v>
                </c:pt>
                <c:pt idx="15">
                  <c:v>9.98</c:v>
                </c:pt>
                <c:pt idx="16">
                  <c:v>29.58</c:v>
                </c:pt>
                <c:pt idx="17">
                  <c:v>9.7899999999999991</c:v>
                </c:pt>
                <c:pt idx="18">
                  <c:v>3.23</c:v>
                </c:pt>
                <c:pt idx="19">
                  <c:v>3.15</c:v>
                </c:pt>
                <c:pt idx="20">
                  <c:v>10.9</c:v>
                </c:pt>
                <c:pt idx="21">
                  <c:v>54.33</c:v>
                </c:pt>
                <c:pt idx="22">
                  <c:v>2.17</c:v>
                </c:pt>
                <c:pt idx="23">
                  <c:v>25.61</c:v>
                </c:pt>
                <c:pt idx="24">
                  <c:v>22.28</c:v>
                </c:pt>
                <c:pt idx="25">
                  <c:v>5.0999999999999996</c:v>
                </c:pt>
                <c:pt idx="26">
                  <c:v>24.41</c:v>
                </c:pt>
                <c:pt idx="27">
                  <c:v>13.11</c:v>
                </c:pt>
                <c:pt idx="28">
                  <c:v>13.77</c:v>
                </c:pt>
                <c:pt idx="29">
                  <c:v>10.26</c:v>
                </c:pt>
                <c:pt idx="30">
                  <c:v>7.82</c:v>
                </c:pt>
                <c:pt idx="31">
                  <c:v>48.17</c:v>
                </c:pt>
                <c:pt idx="32">
                  <c:v>32.200000000000003</c:v>
                </c:pt>
                <c:pt idx="33">
                  <c:v>36.75</c:v>
                </c:pt>
                <c:pt idx="34">
                  <c:v>22.96</c:v>
                </c:pt>
                <c:pt idx="35">
                  <c:v>28.75</c:v>
                </c:pt>
                <c:pt idx="36">
                  <c:v>47.4</c:v>
                </c:pt>
                <c:pt idx="37">
                  <c:v>4.3099999999999996</c:v>
                </c:pt>
                <c:pt idx="38">
                  <c:v>7.47</c:v>
                </c:pt>
                <c:pt idx="39">
                  <c:v>81.739999999999995</c:v>
                </c:pt>
                <c:pt idx="40">
                  <c:v>63.99</c:v>
                </c:pt>
                <c:pt idx="41">
                  <c:v>6.41</c:v>
                </c:pt>
                <c:pt idx="42">
                  <c:v>6.49</c:v>
                </c:pt>
                <c:pt idx="43">
                  <c:v>11.65</c:v>
                </c:pt>
                <c:pt idx="44">
                  <c:v>56.01</c:v>
                </c:pt>
                <c:pt idx="45">
                  <c:v>59.12</c:v>
                </c:pt>
                <c:pt idx="46">
                  <c:v>46.62</c:v>
                </c:pt>
                <c:pt idx="47">
                  <c:v>15.53</c:v>
                </c:pt>
                <c:pt idx="48">
                  <c:v>8.1999999999999993</c:v>
                </c:pt>
                <c:pt idx="49">
                  <c:v>54.04</c:v>
                </c:pt>
                <c:pt idx="50">
                  <c:v>8.58</c:v>
                </c:pt>
                <c:pt idx="51">
                  <c:v>4.07</c:v>
                </c:pt>
                <c:pt idx="52">
                  <c:v>7.7</c:v>
                </c:pt>
                <c:pt idx="53">
                  <c:v>8.1999999999999993</c:v>
                </c:pt>
                <c:pt idx="54">
                  <c:v>2.37</c:v>
                </c:pt>
                <c:pt idx="55">
                  <c:v>3</c:v>
                </c:pt>
                <c:pt idx="56">
                  <c:v>46.02</c:v>
                </c:pt>
                <c:pt idx="57">
                  <c:v>11</c:v>
                </c:pt>
                <c:pt idx="58">
                  <c:v>20.68</c:v>
                </c:pt>
                <c:pt idx="59">
                  <c:v>17.72</c:v>
                </c:pt>
                <c:pt idx="60">
                  <c:v>17.27</c:v>
                </c:pt>
                <c:pt idx="61">
                  <c:v>11.9</c:v>
                </c:pt>
                <c:pt idx="62">
                  <c:v>77.849999999999994</c:v>
                </c:pt>
                <c:pt idx="63">
                  <c:v>40.630000000000003</c:v>
                </c:pt>
                <c:pt idx="64">
                  <c:v>3.38</c:v>
                </c:pt>
                <c:pt idx="65">
                  <c:v>38.119999999999997</c:v>
                </c:pt>
                <c:pt idx="66">
                  <c:v>32.44</c:v>
                </c:pt>
                <c:pt idx="67">
                  <c:v>5.86</c:v>
                </c:pt>
                <c:pt idx="68">
                  <c:v>9.85</c:v>
                </c:pt>
                <c:pt idx="69">
                  <c:v>2.11</c:v>
                </c:pt>
                <c:pt idx="70">
                  <c:v>3.1</c:v>
                </c:pt>
                <c:pt idx="71">
                  <c:v>4.34</c:v>
                </c:pt>
                <c:pt idx="72">
                  <c:v>27.7</c:v>
                </c:pt>
                <c:pt idx="73">
                  <c:v>36.44</c:v>
                </c:pt>
                <c:pt idx="74">
                  <c:v>14.87</c:v>
                </c:pt>
                <c:pt idx="75">
                  <c:v>14.45</c:v>
                </c:pt>
                <c:pt idx="76">
                  <c:v>3.14</c:v>
                </c:pt>
                <c:pt idx="77">
                  <c:v>31.87</c:v>
                </c:pt>
                <c:pt idx="78">
                  <c:v>6.13</c:v>
                </c:pt>
                <c:pt idx="79">
                  <c:v>3.49</c:v>
                </c:pt>
                <c:pt idx="80">
                  <c:v>8.6</c:v>
                </c:pt>
                <c:pt idx="81">
                  <c:v>9.1999999999999993</c:v>
                </c:pt>
                <c:pt idx="82">
                  <c:v>11.2</c:v>
                </c:pt>
                <c:pt idx="83">
                  <c:v>25.57</c:v>
                </c:pt>
                <c:pt idx="84">
                  <c:v>3.3</c:v>
                </c:pt>
                <c:pt idx="85">
                  <c:v>48.32</c:v>
                </c:pt>
                <c:pt idx="86">
                  <c:v>47.69</c:v>
                </c:pt>
                <c:pt idx="87">
                  <c:v>21.63</c:v>
                </c:pt>
                <c:pt idx="88">
                  <c:v>38.78</c:v>
                </c:pt>
                <c:pt idx="89">
                  <c:v>14.77</c:v>
                </c:pt>
                <c:pt idx="90">
                  <c:v>2.52</c:v>
                </c:pt>
                <c:pt idx="91">
                  <c:v>4.55</c:v>
                </c:pt>
                <c:pt idx="92">
                  <c:v>1.63</c:v>
                </c:pt>
                <c:pt idx="93">
                  <c:v>30.36</c:v>
                </c:pt>
                <c:pt idx="94">
                  <c:v>19.309999999999999</c:v>
                </c:pt>
                <c:pt idx="95">
                  <c:v>14.58</c:v>
                </c:pt>
                <c:pt idx="96">
                  <c:v>19.170000000000002</c:v>
                </c:pt>
                <c:pt idx="97">
                  <c:v>3.41</c:v>
                </c:pt>
                <c:pt idx="98">
                  <c:v>3.49</c:v>
                </c:pt>
                <c:pt idx="99">
                  <c:v>3.11</c:v>
                </c:pt>
                <c:pt idx="100">
                  <c:v>10.92</c:v>
                </c:pt>
                <c:pt idx="101">
                  <c:v>1.88</c:v>
                </c:pt>
                <c:pt idx="102">
                  <c:v>3.81</c:v>
                </c:pt>
                <c:pt idx="103">
                  <c:v>13.56</c:v>
                </c:pt>
                <c:pt idx="104">
                  <c:v>18.77</c:v>
                </c:pt>
                <c:pt idx="105">
                  <c:v>26.94</c:v>
                </c:pt>
                <c:pt idx="106">
                  <c:v>32.200000000000003</c:v>
                </c:pt>
                <c:pt idx="107">
                  <c:v>22</c:v>
                </c:pt>
                <c:pt idx="108">
                  <c:v>2.83</c:v>
                </c:pt>
                <c:pt idx="109">
                  <c:v>24.93</c:v>
                </c:pt>
                <c:pt idx="110">
                  <c:v>7.27</c:v>
                </c:pt>
                <c:pt idx="111">
                  <c:v>25.08</c:v>
                </c:pt>
                <c:pt idx="112">
                  <c:v>36.56</c:v>
                </c:pt>
                <c:pt idx="113">
                  <c:v>4.78</c:v>
                </c:pt>
                <c:pt idx="114">
                  <c:v>6.88</c:v>
                </c:pt>
                <c:pt idx="115">
                  <c:v>47.04</c:v>
                </c:pt>
                <c:pt idx="116">
                  <c:v>43.2</c:v>
                </c:pt>
                <c:pt idx="117">
                  <c:v>10.95</c:v>
                </c:pt>
                <c:pt idx="118">
                  <c:v>3.61</c:v>
                </c:pt>
                <c:pt idx="119">
                  <c:v>3.21</c:v>
                </c:pt>
                <c:pt idx="120">
                  <c:v>4.5</c:v>
                </c:pt>
                <c:pt idx="121">
                  <c:v>38.270000000000003</c:v>
                </c:pt>
                <c:pt idx="122">
                  <c:v>32.68</c:v>
                </c:pt>
                <c:pt idx="123">
                  <c:v>6.49</c:v>
                </c:pt>
                <c:pt idx="124">
                  <c:v>25.02</c:v>
                </c:pt>
                <c:pt idx="125">
                  <c:v>58.99</c:v>
                </c:pt>
                <c:pt idx="126">
                  <c:v>4.45</c:v>
                </c:pt>
                <c:pt idx="127">
                  <c:v>21.13</c:v>
                </c:pt>
                <c:pt idx="128">
                  <c:v>49.95</c:v>
                </c:pt>
                <c:pt idx="129">
                  <c:v>11.84</c:v>
                </c:pt>
                <c:pt idx="130">
                  <c:v>12</c:v>
                </c:pt>
                <c:pt idx="131">
                  <c:v>21.37</c:v>
                </c:pt>
                <c:pt idx="132">
                  <c:v>11.38</c:v>
                </c:pt>
                <c:pt idx="133">
                  <c:v>1.75</c:v>
                </c:pt>
                <c:pt idx="134">
                  <c:v>19.77</c:v>
                </c:pt>
                <c:pt idx="135">
                  <c:v>3.2</c:v>
                </c:pt>
                <c:pt idx="136">
                  <c:v>10.039999999999999</c:v>
                </c:pt>
                <c:pt idx="137">
                  <c:v>18.73</c:v>
                </c:pt>
                <c:pt idx="138">
                  <c:v>59.77</c:v>
                </c:pt>
                <c:pt idx="139">
                  <c:v>28.49</c:v>
                </c:pt>
                <c:pt idx="140">
                  <c:v>7.72</c:v>
                </c:pt>
                <c:pt idx="141">
                  <c:v>24.55</c:v>
                </c:pt>
                <c:pt idx="142">
                  <c:v>3.34</c:v>
                </c:pt>
                <c:pt idx="143">
                  <c:v>4.92</c:v>
                </c:pt>
                <c:pt idx="144">
                  <c:v>3.39</c:v>
                </c:pt>
                <c:pt idx="145">
                  <c:v>18.63</c:v>
                </c:pt>
                <c:pt idx="146">
                  <c:v>65.53</c:v>
                </c:pt>
                <c:pt idx="147">
                  <c:v>55.17</c:v>
                </c:pt>
                <c:pt idx="148">
                  <c:v>7.16</c:v>
                </c:pt>
                <c:pt idx="149">
                  <c:v>12.17</c:v>
                </c:pt>
                <c:pt idx="150">
                  <c:v>2.2799999999999998</c:v>
                </c:pt>
                <c:pt idx="151">
                  <c:v>14.16</c:v>
                </c:pt>
                <c:pt idx="152">
                  <c:v>52.73</c:v>
                </c:pt>
                <c:pt idx="153">
                  <c:v>11.04</c:v>
                </c:pt>
                <c:pt idx="154">
                  <c:v>15.28</c:v>
                </c:pt>
                <c:pt idx="155">
                  <c:v>32.81</c:v>
                </c:pt>
                <c:pt idx="156">
                  <c:v>22.6</c:v>
                </c:pt>
                <c:pt idx="157">
                  <c:v>10.8</c:v>
                </c:pt>
                <c:pt idx="158">
                  <c:v>22.14</c:v>
                </c:pt>
                <c:pt idx="159">
                  <c:v>4.0999999999999996</c:v>
                </c:pt>
                <c:pt idx="160">
                  <c:v>2.4700000000000002</c:v>
                </c:pt>
                <c:pt idx="161">
                  <c:v>5.92</c:v>
                </c:pt>
                <c:pt idx="162">
                  <c:v>6.46</c:v>
                </c:pt>
                <c:pt idx="163">
                  <c:v>5.65</c:v>
                </c:pt>
                <c:pt idx="164">
                  <c:v>6.33</c:v>
                </c:pt>
                <c:pt idx="165">
                  <c:v>25.64</c:v>
                </c:pt>
                <c:pt idx="166">
                  <c:v>18.62</c:v>
                </c:pt>
                <c:pt idx="167">
                  <c:v>8.19</c:v>
                </c:pt>
                <c:pt idx="168">
                  <c:v>11.75</c:v>
                </c:pt>
                <c:pt idx="169">
                  <c:v>7.97</c:v>
                </c:pt>
                <c:pt idx="170">
                  <c:v>12.59</c:v>
                </c:pt>
                <c:pt idx="171">
                  <c:v>17.760000000000002</c:v>
                </c:pt>
                <c:pt idx="172">
                  <c:v>6.36</c:v>
                </c:pt>
                <c:pt idx="173">
                  <c:v>43.48</c:v>
                </c:pt>
                <c:pt idx="174">
                  <c:v>11.97</c:v>
                </c:pt>
                <c:pt idx="175">
                  <c:v>31.75</c:v>
                </c:pt>
                <c:pt idx="176">
                  <c:v>4.55</c:v>
                </c:pt>
                <c:pt idx="177">
                  <c:v>10.38</c:v>
                </c:pt>
                <c:pt idx="178">
                  <c:v>72.3</c:v>
                </c:pt>
                <c:pt idx="179">
                  <c:v>1.54</c:v>
                </c:pt>
                <c:pt idx="180">
                  <c:v>4.74</c:v>
                </c:pt>
                <c:pt idx="181">
                  <c:v>1.51</c:v>
                </c:pt>
                <c:pt idx="182">
                  <c:v>19.53</c:v>
                </c:pt>
                <c:pt idx="183">
                  <c:v>85.06</c:v>
                </c:pt>
                <c:pt idx="184">
                  <c:v>24.99</c:v>
                </c:pt>
                <c:pt idx="185">
                  <c:v>2.4300000000000002</c:v>
                </c:pt>
                <c:pt idx="186">
                  <c:v>8.0399999999999991</c:v>
                </c:pt>
                <c:pt idx="187">
                  <c:v>41.4</c:v>
                </c:pt>
                <c:pt idx="188">
                  <c:v>29.91</c:v>
                </c:pt>
                <c:pt idx="189">
                  <c:v>2.2799999999999998</c:v>
                </c:pt>
                <c:pt idx="190">
                  <c:v>3.51</c:v>
                </c:pt>
                <c:pt idx="191">
                  <c:v>15.48</c:v>
                </c:pt>
                <c:pt idx="192">
                  <c:v>3.9</c:v>
                </c:pt>
                <c:pt idx="193">
                  <c:v>31.62</c:v>
                </c:pt>
                <c:pt idx="194">
                  <c:v>30.25</c:v>
                </c:pt>
                <c:pt idx="195">
                  <c:v>6.36</c:v>
                </c:pt>
                <c:pt idx="196">
                  <c:v>32.93</c:v>
                </c:pt>
                <c:pt idx="197">
                  <c:v>39.79</c:v>
                </c:pt>
                <c:pt idx="198">
                  <c:v>12.1</c:v>
                </c:pt>
                <c:pt idx="199">
                  <c:v>15.44</c:v>
                </c:pt>
                <c:pt idx="200">
                  <c:v>11.57</c:v>
                </c:pt>
                <c:pt idx="201">
                  <c:v>18.850000000000001</c:v>
                </c:pt>
                <c:pt idx="202">
                  <c:v>36.72</c:v>
                </c:pt>
                <c:pt idx="203">
                  <c:v>11.32</c:v>
                </c:pt>
                <c:pt idx="204">
                  <c:v>28.32</c:v>
                </c:pt>
                <c:pt idx="205">
                  <c:v>29.44</c:v>
                </c:pt>
                <c:pt idx="206">
                  <c:v>7.21</c:v>
                </c:pt>
                <c:pt idx="207">
                  <c:v>5.0599999999999996</c:v>
                </c:pt>
                <c:pt idx="208">
                  <c:v>3.79</c:v>
                </c:pt>
                <c:pt idx="209">
                  <c:v>5.12</c:v>
                </c:pt>
                <c:pt idx="210">
                  <c:v>8.14</c:v>
                </c:pt>
                <c:pt idx="211">
                  <c:v>18.55</c:v>
                </c:pt>
                <c:pt idx="212">
                  <c:v>14</c:v>
                </c:pt>
                <c:pt idx="213">
                  <c:v>14.1</c:v>
                </c:pt>
                <c:pt idx="214">
                  <c:v>14.42</c:v>
                </c:pt>
                <c:pt idx="215">
                  <c:v>7.49</c:v>
                </c:pt>
                <c:pt idx="216">
                  <c:v>14.91</c:v>
                </c:pt>
                <c:pt idx="217">
                  <c:v>45.54</c:v>
                </c:pt>
                <c:pt idx="218">
                  <c:v>36.33</c:v>
                </c:pt>
                <c:pt idx="219">
                  <c:v>27.67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5A-4C4E-BAC3-22A6D03F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379920"/>
        <c:axId val="1145369360"/>
      </c:scatterChart>
      <c:valAx>
        <c:axId val="114537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Births per 1000</a:t>
                </a:r>
              </a:p>
            </c:rich>
          </c:tx>
          <c:layout>
            <c:manualLayout>
              <c:xMode val="edge"/>
              <c:yMode val="edge"/>
              <c:x val="0.41674007397853602"/>
              <c:y val="0.91057670039635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69360"/>
        <c:crosses val="autoZero"/>
        <c:crossBetween val="midCat"/>
      </c:valAx>
      <c:valAx>
        <c:axId val="114536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Infant</a:t>
                </a:r>
                <a:r>
                  <a:rPr lang="en-US" sz="1600" baseline="0"/>
                  <a:t> Mortality per 1000 Live births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3.7958686710954516E-2"/>
              <c:y val="0.16118994460488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7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71550</xdr:colOff>
      <xdr:row>0</xdr:row>
      <xdr:rowOff>366690</xdr:rowOff>
    </xdr:from>
    <xdr:to>
      <xdr:col>11</xdr:col>
      <xdr:colOff>107324</xdr:colOff>
      <xdr:row>15</xdr:row>
      <xdr:rowOff>250423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6B71E-02E1-49CE-873E-031C790F8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9"/>
  <sheetViews>
    <sheetView tabSelected="1" zoomScale="51" zoomScaleNormal="51" workbookViewId="0">
      <selection activeCell="AA19" sqref="AA19"/>
    </sheetView>
  </sheetViews>
  <sheetFormatPr defaultColWidth="10.6640625" defaultRowHeight="15.5" x14ac:dyDescent="0.35"/>
  <cols>
    <col min="1" max="1" width="10.6640625" style="16"/>
    <col min="2" max="2" width="7.4140625" style="14" customWidth="1"/>
    <col min="3" max="3" width="10.25" style="14" customWidth="1"/>
    <col min="4" max="4" width="9.83203125" style="14" customWidth="1"/>
    <col min="5" max="5" width="10.5" style="29" customWidth="1"/>
    <col min="6" max="6" width="9.08203125" style="29" customWidth="1"/>
    <col min="7" max="7" width="9.75" style="14" customWidth="1"/>
    <col min="8" max="8" width="9.6640625" style="17" customWidth="1"/>
    <col min="9" max="9" width="10.83203125" style="17" customWidth="1"/>
    <col min="10" max="10" width="10.08203125" style="17" customWidth="1"/>
    <col min="11" max="11" width="10.75" style="26" customWidth="1"/>
    <col min="12" max="12" width="10.08203125" style="17" customWidth="1"/>
    <col min="13" max="13" width="10.58203125" style="18" customWidth="1"/>
    <col min="14" max="14" width="11.5" style="18" customWidth="1"/>
    <col min="15" max="15" width="8.4140625" style="17" customWidth="1"/>
    <col min="16" max="16" width="11.33203125" style="21" customWidth="1"/>
    <col min="17" max="17" width="9.33203125" style="21" customWidth="1"/>
    <col min="18" max="19" width="10.08203125" style="18" customWidth="1"/>
    <col min="20" max="20" width="12.08203125" style="18" customWidth="1"/>
    <col min="21" max="21" width="12.5" style="18" customWidth="1"/>
    <col min="22" max="22" width="11.5" style="18" customWidth="1"/>
    <col min="23" max="23" width="10.25" style="18" customWidth="1"/>
    <col min="24" max="24" width="11.6640625" style="18" customWidth="1"/>
    <col min="25" max="25" width="12.6640625" style="18" customWidth="1"/>
    <col min="26" max="26" width="12.6640625" style="7" customWidth="1"/>
  </cols>
  <sheetData>
    <row r="1" spans="1:30" s="1" customFormat="1" ht="151" customHeight="1" thickBot="1" x14ac:dyDescent="0.4">
      <c r="A1" s="25" t="s">
        <v>206</v>
      </c>
      <c r="B1" s="9" t="s">
        <v>221</v>
      </c>
      <c r="C1" s="9" t="s">
        <v>222</v>
      </c>
      <c r="D1" s="9" t="s">
        <v>223</v>
      </c>
      <c r="E1" s="27" t="s">
        <v>238</v>
      </c>
      <c r="F1" s="28" t="s">
        <v>239</v>
      </c>
      <c r="G1" s="9" t="s">
        <v>248</v>
      </c>
      <c r="H1" s="10" t="s">
        <v>246</v>
      </c>
      <c r="I1" s="10" t="s">
        <v>247</v>
      </c>
      <c r="J1" s="10" t="s">
        <v>240</v>
      </c>
      <c r="K1" s="41" t="s">
        <v>241</v>
      </c>
      <c r="L1" s="42" t="s">
        <v>242</v>
      </c>
      <c r="M1" s="11" t="s">
        <v>249</v>
      </c>
      <c r="N1" s="6" t="s">
        <v>224</v>
      </c>
      <c r="O1" s="10" t="s">
        <v>250</v>
      </c>
      <c r="P1" s="12" t="s">
        <v>251</v>
      </c>
      <c r="Q1" s="12" t="s">
        <v>225</v>
      </c>
      <c r="R1" s="6" t="s">
        <v>244</v>
      </c>
      <c r="S1" s="5" t="s">
        <v>234</v>
      </c>
      <c r="T1" s="5" t="s">
        <v>235</v>
      </c>
      <c r="U1" s="6" t="s">
        <v>237</v>
      </c>
      <c r="V1" s="5" t="s">
        <v>230</v>
      </c>
      <c r="W1" s="6" t="s">
        <v>231</v>
      </c>
      <c r="X1" s="6" t="s">
        <v>232</v>
      </c>
      <c r="Y1" s="6" t="s">
        <v>233</v>
      </c>
      <c r="Z1" s="6"/>
      <c r="AA1"/>
      <c r="AB1"/>
      <c r="AD1" s="9"/>
    </row>
    <row r="2" spans="1:30" ht="16" thickBot="1" x14ac:dyDescent="0.4">
      <c r="A2" s="16" t="s">
        <v>38</v>
      </c>
      <c r="B2" s="13">
        <v>39232003</v>
      </c>
      <c r="C2" s="13">
        <v>150000</v>
      </c>
      <c r="D2" s="13">
        <v>7020000</v>
      </c>
      <c r="E2" s="30"/>
      <c r="F2" s="31">
        <v>156</v>
      </c>
      <c r="G2" s="15">
        <v>7893000</v>
      </c>
      <c r="H2" s="17">
        <f t="shared" ref="H2:H46" si="0">1000*C2/(B2)</f>
        <v>3.8234091692947718</v>
      </c>
      <c r="I2" s="17">
        <f t="shared" ref="I2:I33" si="1">1000*D2/B2</f>
        <v>178.93554912299533</v>
      </c>
      <c r="J2" s="18"/>
      <c r="K2" s="36">
        <v>15.2</v>
      </c>
      <c r="L2" s="18">
        <f>F2/365</f>
        <v>0.42739726027397262</v>
      </c>
      <c r="M2" s="19">
        <f>G2/B2</f>
        <v>0.20118779048829089</v>
      </c>
      <c r="N2" s="20">
        <v>1500</v>
      </c>
      <c r="O2" s="17">
        <v>34.79</v>
      </c>
      <c r="P2" s="21">
        <v>103.06</v>
      </c>
      <c r="Q2" s="21">
        <v>54.05</v>
      </c>
      <c r="R2" s="22">
        <v>24</v>
      </c>
      <c r="S2" s="2">
        <v>0.47799999999999998</v>
      </c>
      <c r="T2" s="3">
        <v>2.98506999</v>
      </c>
      <c r="U2" s="23"/>
      <c r="V2" s="18">
        <v>34.6</v>
      </c>
      <c r="W2" s="18">
        <v>3.35</v>
      </c>
      <c r="X2" s="18">
        <v>74.23</v>
      </c>
      <c r="Y2" s="18">
        <v>35</v>
      </c>
    </row>
    <row r="3" spans="1:30" ht="16" thickBot="1" x14ac:dyDescent="0.4">
      <c r="A3" s="16" t="s">
        <v>133</v>
      </c>
      <c r="B3" s="13">
        <v>3101621</v>
      </c>
      <c r="C3" s="13">
        <v>197690</v>
      </c>
      <c r="D3" s="13">
        <v>2291000</v>
      </c>
      <c r="E3" s="32">
        <v>22817634</v>
      </c>
      <c r="F3" s="32">
        <v>1770</v>
      </c>
      <c r="G3" s="15">
        <v>3794000</v>
      </c>
      <c r="H3" s="17">
        <f t="shared" si="0"/>
        <v>63.737639124831823</v>
      </c>
      <c r="I3" s="17">
        <f t="shared" si="1"/>
        <v>738.64601767914257</v>
      </c>
      <c r="J3" s="17">
        <f>E3/B3</f>
        <v>7.3566802649324341</v>
      </c>
      <c r="K3" s="37">
        <v>143.4</v>
      </c>
      <c r="L3" s="18">
        <f>F3/365</f>
        <v>4.8493150684931505</v>
      </c>
      <c r="M3" s="19">
        <f>G3/B3</f>
        <v>1.2232313361303653</v>
      </c>
      <c r="N3" s="20">
        <v>14500</v>
      </c>
      <c r="O3" s="17">
        <v>12.48</v>
      </c>
      <c r="P3" s="21">
        <v>10.54</v>
      </c>
      <c r="Q3" s="21">
        <v>79.7</v>
      </c>
      <c r="R3" s="22">
        <v>36</v>
      </c>
      <c r="S3" s="2">
        <v>0.79600000000000004</v>
      </c>
      <c r="T3" s="3">
        <v>11.28645502</v>
      </c>
      <c r="U3" s="23"/>
      <c r="V3" s="8">
        <v>70.7</v>
      </c>
      <c r="W3" s="18">
        <v>41.96</v>
      </c>
      <c r="Y3" s="18">
        <v>10</v>
      </c>
    </row>
    <row r="4" spans="1:30" ht="16" thickBot="1" x14ac:dyDescent="0.4">
      <c r="A4" s="16" t="s">
        <v>31</v>
      </c>
      <c r="B4" s="13">
        <v>44758398</v>
      </c>
      <c r="C4" s="13">
        <v>5097095</v>
      </c>
      <c r="D4" s="13">
        <v>31240000</v>
      </c>
      <c r="E4" s="33">
        <v>1698785656</v>
      </c>
      <c r="F4" s="33">
        <v>1380</v>
      </c>
      <c r="G4" s="15">
        <v>151633000</v>
      </c>
      <c r="H4" s="17">
        <f t="shared" si="0"/>
        <v>113.88019294166874</v>
      </c>
      <c r="I4" s="17">
        <f t="shared" si="1"/>
        <v>697.96957433552473</v>
      </c>
      <c r="J4" s="17">
        <f>E4/B4</f>
        <v>37.954567900307779</v>
      </c>
      <c r="K4" s="36">
        <v>162.19999999999999</v>
      </c>
      <c r="L4" s="18">
        <f>F4/365</f>
        <v>3.7808219178082192</v>
      </c>
      <c r="M4" s="19">
        <f>G4/B4</f>
        <v>3.387811154456422</v>
      </c>
      <c r="N4" s="20">
        <v>11000</v>
      </c>
      <c r="O4" s="17">
        <v>17.84</v>
      </c>
      <c r="P4" s="21">
        <v>19.22</v>
      </c>
      <c r="Q4" s="21">
        <v>78.27</v>
      </c>
      <c r="R4" s="22">
        <v>33</v>
      </c>
      <c r="S4" s="2">
        <v>0.745</v>
      </c>
      <c r="T4" s="3">
        <v>8.0692843970000006</v>
      </c>
      <c r="U4" s="24">
        <v>76.322871446609497</v>
      </c>
      <c r="V4" s="8">
        <v>53.6</v>
      </c>
      <c r="W4" s="18">
        <v>65.05</v>
      </c>
      <c r="X4" s="18">
        <v>250.56</v>
      </c>
      <c r="Y4" s="18">
        <v>3</v>
      </c>
    </row>
    <row r="5" spans="1:30" ht="16" thickBot="1" x14ac:dyDescent="0.4">
      <c r="A5" s="16" t="s">
        <v>191</v>
      </c>
      <c r="B5" s="13">
        <v>44620</v>
      </c>
      <c r="C5" s="13">
        <v>10000</v>
      </c>
      <c r="D5" s="13">
        <v>18135</v>
      </c>
      <c r="E5" s="33"/>
      <c r="F5" s="32">
        <v>2820</v>
      </c>
      <c r="G5" s="15">
        <v>355000</v>
      </c>
      <c r="H5" s="17">
        <f t="shared" si="0"/>
        <v>224.11474675033617</v>
      </c>
      <c r="I5" s="17">
        <f t="shared" si="1"/>
        <v>406.43209323173465</v>
      </c>
      <c r="J5" s="18"/>
      <c r="K5" s="37">
        <v>653.1</v>
      </c>
      <c r="L5" s="18">
        <f>F5/365</f>
        <v>7.7260273972602738</v>
      </c>
      <c r="M5" s="19">
        <f>G5/B5</f>
        <v>7.9560735096369344</v>
      </c>
      <c r="N5" s="20">
        <v>11200</v>
      </c>
      <c r="O5" s="17">
        <v>16.18</v>
      </c>
      <c r="P5" s="21">
        <v>9.8699999999999992</v>
      </c>
      <c r="Q5" s="21">
        <v>75.58</v>
      </c>
      <c r="R5" s="22"/>
      <c r="S5" s="2"/>
      <c r="T5" s="3"/>
      <c r="U5" s="24"/>
      <c r="V5" s="8"/>
      <c r="Z5" t="s">
        <v>226</v>
      </c>
    </row>
    <row r="6" spans="1:30" ht="16" thickBot="1" x14ac:dyDescent="0.4">
      <c r="A6" s="16" t="s">
        <v>185</v>
      </c>
      <c r="B6" s="13">
        <v>85468</v>
      </c>
      <c r="C6" s="13">
        <v>50000</v>
      </c>
      <c r="D6" s="13">
        <v>74260</v>
      </c>
      <c r="E6" s="33"/>
      <c r="F6" s="32"/>
      <c r="G6" s="15"/>
      <c r="H6" s="17">
        <f t="shared" si="0"/>
        <v>585.01427434829407</v>
      </c>
      <c r="I6" s="17">
        <f t="shared" si="1"/>
        <v>868.86320026208637</v>
      </c>
      <c r="J6" s="18"/>
      <c r="K6" s="37"/>
      <c r="L6" s="18"/>
      <c r="M6" s="19"/>
      <c r="N6" s="20">
        <v>49900</v>
      </c>
      <c r="O6" s="17">
        <v>6.87</v>
      </c>
      <c r="P6" s="21">
        <v>3.39</v>
      </c>
      <c r="Q6" s="21">
        <v>83.61</v>
      </c>
      <c r="R6" s="22"/>
      <c r="S6" s="2">
        <v>0.85799999999999998</v>
      </c>
      <c r="T6" s="3">
        <v>10.55511952</v>
      </c>
      <c r="U6" s="24">
        <v>15.899999439716339</v>
      </c>
      <c r="V6" s="8"/>
      <c r="W6" s="18">
        <v>71.650000000000006</v>
      </c>
      <c r="X6" s="18">
        <v>3061.79</v>
      </c>
      <c r="Z6" t="s">
        <v>245</v>
      </c>
    </row>
    <row r="7" spans="1:30" ht="16" thickBot="1" x14ac:dyDescent="0.4">
      <c r="A7" s="16" t="s">
        <v>56</v>
      </c>
      <c r="B7" s="13">
        <v>35981281</v>
      </c>
      <c r="C7" s="13">
        <v>119826</v>
      </c>
      <c r="D7" s="13">
        <v>11550000</v>
      </c>
      <c r="E7" s="32">
        <v>1796742754</v>
      </c>
      <c r="F7" s="31">
        <v>313</v>
      </c>
      <c r="G7" s="15">
        <v>19362000</v>
      </c>
      <c r="H7" s="17">
        <f t="shared" si="0"/>
        <v>3.3302316279400945</v>
      </c>
      <c r="I7" s="17">
        <f t="shared" si="1"/>
        <v>321.00024454382265</v>
      </c>
      <c r="J7" s="17">
        <f>E7/B7</f>
        <v>49.93548601007285</v>
      </c>
      <c r="K7" s="36">
        <v>70.7</v>
      </c>
      <c r="L7" s="18">
        <f>F7/365</f>
        <v>0.8575342465753425</v>
      </c>
      <c r="M7" s="19">
        <f>G7/B7</f>
        <v>0.53811313721709908</v>
      </c>
      <c r="N7" s="20">
        <v>5900</v>
      </c>
      <c r="O7" s="17">
        <v>41.42</v>
      </c>
      <c r="P7" s="21">
        <v>57.2</v>
      </c>
      <c r="Q7" s="21">
        <v>62.51</v>
      </c>
      <c r="R7" s="22">
        <v>33</v>
      </c>
      <c r="S7" s="2">
        <v>0.58599999999999997</v>
      </c>
      <c r="T7" s="3">
        <v>5.4173908229999999</v>
      </c>
      <c r="U7" s="24"/>
      <c r="V7" s="8">
        <v>41.6</v>
      </c>
      <c r="W7" s="18">
        <v>41.21</v>
      </c>
      <c r="X7" s="18">
        <v>69.38</v>
      </c>
      <c r="Y7" s="18">
        <v>30</v>
      </c>
      <c r="Z7" t="s">
        <v>243</v>
      </c>
    </row>
    <row r="8" spans="1:30" ht="16" thickBot="1" x14ac:dyDescent="0.4">
      <c r="A8" s="16" t="s">
        <v>199</v>
      </c>
      <c r="B8" s="13">
        <v>19079</v>
      </c>
      <c r="C8" s="13">
        <v>6000</v>
      </c>
      <c r="D8" s="13">
        <v>13056</v>
      </c>
      <c r="E8" s="32"/>
      <c r="F8" s="32"/>
      <c r="G8" s="15"/>
      <c r="H8" s="17">
        <f t="shared" si="0"/>
        <v>314.48189108443836</v>
      </c>
      <c r="I8" s="17">
        <f t="shared" si="1"/>
        <v>684.31259499973794</v>
      </c>
      <c r="J8" s="18"/>
      <c r="K8" s="37"/>
      <c r="L8" s="18"/>
      <c r="M8" s="19"/>
      <c r="N8" s="20">
        <v>12200</v>
      </c>
      <c r="O8" s="17">
        <v>11.9</v>
      </c>
      <c r="P8" s="21">
        <v>3.02</v>
      </c>
      <c r="Q8" s="21">
        <v>82.41</v>
      </c>
      <c r="R8" s="22"/>
      <c r="S8" s="2"/>
      <c r="T8" s="3"/>
      <c r="U8" s="24"/>
      <c r="V8" s="8"/>
      <c r="Z8" t="s">
        <v>227</v>
      </c>
    </row>
    <row r="9" spans="1:30" ht="16" thickBot="1" x14ac:dyDescent="0.4">
      <c r="A9" s="16" t="s">
        <v>184</v>
      </c>
      <c r="B9" s="13">
        <v>101489</v>
      </c>
      <c r="C9" s="13">
        <v>27000</v>
      </c>
      <c r="D9" s="13">
        <v>89280</v>
      </c>
      <c r="E9" s="32"/>
      <c r="F9" s="32">
        <v>3257</v>
      </c>
      <c r="G9" s="15">
        <v>729000</v>
      </c>
      <c r="H9" s="17">
        <f t="shared" si="0"/>
        <v>266.03868399530984</v>
      </c>
      <c r="I9" s="17">
        <f t="shared" si="1"/>
        <v>879.70124841115785</v>
      </c>
      <c r="J9" s="18"/>
      <c r="K9" s="37">
        <v>811</v>
      </c>
      <c r="L9" s="18">
        <f t="shared" ref="L9:L53" si="2">F9/365</f>
        <v>8.9232876712328775</v>
      </c>
      <c r="M9" s="19">
        <f t="shared" ref="M9:M53" si="3">G9/B9</f>
        <v>7.1830444678733656</v>
      </c>
      <c r="N9" s="20">
        <v>19100</v>
      </c>
      <c r="O9" s="17">
        <v>15.01</v>
      </c>
      <c r="P9" s="21">
        <v>13.95</v>
      </c>
      <c r="Q9" s="21">
        <v>78.040000000000006</v>
      </c>
      <c r="R9" s="22"/>
      <c r="S9" s="2">
        <v>0.78800000000000003</v>
      </c>
      <c r="T9" s="3">
        <v>9.2937407459999992</v>
      </c>
      <c r="U9" s="24"/>
      <c r="V9" s="8"/>
      <c r="W9" s="18">
        <v>58.44</v>
      </c>
      <c r="X9" s="18">
        <v>801.54</v>
      </c>
      <c r="Z9" t="s">
        <v>228</v>
      </c>
    </row>
    <row r="10" spans="1:30" ht="14" customHeight="1" thickBot="1" x14ac:dyDescent="0.4">
      <c r="A10" s="16" t="s">
        <v>30</v>
      </c>
      <c r="B10" s="13">
        <v>46621847</v>
      </c>
      <c r="C10" s="13">
        <v>6903068</v>
      </c>
      <c r="D10" s="13">
        <v>39150000</v>
      </c>
      <c r="E10" s="32">
        <v>708770148</v>
      </c>
      <c r="F10" s="33">
        <v>2781</v>
      </c>
      <c r="G10" s="15">
        <v>193205000</v>
      </c>
      <c r="H10" s="17">
        <f t="shared" si="0"/>
        <v>148.06509060012144</v>
      </c>
      <c r="I10" s="17">
        <f t="shared" si="1"/>
        <v>839.73507098506843</v>
      </c>
      <c r="J10" s="17">
        <f>E10/B10</f>
        <v>15.20253258091641</v>
      </c>
      <c r="K10" s="36">
        <v>249.8</v>
      </c>
      <c r="L10" s="18">
        <f t="shared" si="2"/>
        <v>7.6191780821917812</v>
      </c>
      <c r="M10" s="19">
        <f t="shared" si="3"/>
        <v>4.1440872130183948</v>
      </c>
      <c r="N10" s="20">
        <v>21500</v>
      </c>
      <c r="O10" s="17">
        <v>15.38</v>
      </c>
      <c r="P10" s="21">
        <v>9.14</v>
      </c>
      <c r="Q10" s="21">
        <v>78.55</v>
      </c>
      <c r="R10" s="22">
        <v>38</v>
      </c>
      <c r="S10" s="2">
        <v>0.84199999999999997</v>
      </c>
      <c r="T10" s="3">
        <v>11.147269270000001</v>
      </c>
      <c r="U10" s="24">
        <v>25.026398897171021</v>
      </c>
      <c r="V10" s="8">
        <v>55.5</v>
      </c>
      <c r="W10" s="18">
        <v>63.97</v>
      </c>
      <c r="X10" s="18">
        <v>958.52</v>
      </c>
      <c r="Z10" t="s">
        <v>229</v>
      </c>
    </row>
    <row r="11" spans="1:30" ht="16" thickBot="1" x14ac:dyDescent="0.4">
      <c r="A11" s="16" t="s">
        <v>132</v>
      </c>
      <c r="B11" s="13">
        <v>2989091</v>
      </c>
      <c r="C11" s="13">
        <v>418122</v>
      </c>
      <c r="D11" s="13">
        <v>2212000</v>
      </c>
      <c r="E11" s="32"/>
      <c r="F11" s="32">
        <v>1802</v>
      </c>
      <c r="G11" s="15">
        <v>6354000</v>
      </c>
      <c r="H11" s="17">
        <f t="shared" si="0"/>
        <v>139.88265997923784</v>
      </c>
      <c r="I11" s="17">
        <f t="shared" si="1"/>
        <v>740.02430839342128</v>
      </c>
      <c r="J11" s="18"/>
      <c r="K11" s="37">
        <v>31.3</v>
      </c>
      <c r="L11" s="18">
        <f t="shared" si="2"/>
        <v>4.9369863013698634</v>
      </c>
      <c r="M11" s="19">
        <f t="shared" si="3"/>
        <v>2.1257298623561476</v>
      </c>
      <c r="N11" s="20">
        <v>14200</v>
      </c>
      <c r="O11" s="17">
        <v>10.8</v>
      </c>
      <c r="P11" s="21">
        <v>11.89</v>
      </c>
      <c r="Q11" s="21">
        <v>76.400000000000006</v>
      </c>
      <c r="R11" s="22">
        <v>46</v>
      </c>
      <c r="S11" s="2">
        <v>0.75900000000000001</v>
      </c>
      <c r="T11" s="3">
        <v>11.33030033</v>
      </c>
      <c r="U11" s="24">
        <v>68.08510422706604</v>
      </c>
      <c r="V11" s="8">
        <v>64.900000000000006</v>
      </c>
      <c r="W11" s="18">
        <v>12.41</v>
      </c>
      <c r="X11" s="18">
        <v>549.47</v>
      </c>
      <c r="Y11" s="18">
        <v>5</v>
      </c>
      <c r="Z11" t="s">
        <v>236</v>
      </c>
    </row>
    <row r="12" spans="1:30" ht="16" thickBot="1" x14ac:dyDescent="0.4">
      <c r="A12" s="16" t="s">
        <v>177</v>
      </c>
      <c r="B12" s="13">
        <v>123702</v>
      </c>
      <c r="C12" s="13">
        <v>35000</v>
      </c>
      <c r="D12" s="13">
        <v>106800</v>
      </c>
      <c r="E12" s="32"/>
      <c r="F12" s="33">
        <v>8327</v>
      </c>
      <c r="G12" s="15">
        <v>1254000</v>
      </c>
      <c r="H12" s="17">
        <f t="shared" si="0"/>
        <v>282.93802848781752</v>
      </c>
      <c r="I12" s="17">
        <f t="shared" si="1"/>
        <v>863.36518407139738</v>
      </c>
      <c r="J12" s="18"/>
      <c r="K12" s="38">
        <v>1169.4000000000001</v>
      </c>
      <c r="L12" s="18">
        <f t="shared" si="2"/>
        <v>22.813698630136987</v>
      </c>
      <c r="M12" s="19">
        <f t="shared" si="3"/>
        <v>10.137265363534947</v>
      </c>
      <c r="N12" s="20">
        <v>38900</v>
      </c>
      <c r="O12" s="17">
        <v>11.69</v>
      </c>
      <c r="P12" s="21">
        <v>11.79</v>
      </c>
      <c r="Q12" s="21">
        <v>78.25</v>
      </c>
      <c r="R12" s="22"/>
      <c r="S12" s="2"/>
      <c r="T12" s="3"/>
      <c r="U12" s="24"/>
      <c r="V12" s="8"/>
    </row>
    <row r="13" spans="1:30" ht="16" thickBot="1" x14ac:dyDescent="0.4">
      <c r="A13" s="16" t="s">
        <v>53</v>
      </c>
      <c r="B13" s="13">
        <v>26461166</v>
      </c>
      <c r="C13" s="13">
        <v>4600000</v>
      </c>
      <c r="D13" s="13">
        <v>24960000</v>
      </c>
      <c r="E13" s="33">
        <v>373728372</v>
      </c>
      <c r="F13" s="32">
        <v>9456</v>
      </c>
      <c r="G13" s="15">
        <v>417870000</v>
      </c>
      <c r="H13" s="17">
        <f t="shared" si="0"/>
        <v>173.83965619655612</v>
      </c>
      <c r="I13" s="17">
        <f t="shared" si="1"/>
        <v>943.26909101435672</v>
      </c>
      <c r="J13" s="17">
        <f>E13/B13</f>
        <v>14.123654717256224</v>
      </c>
      <c r="K13" s="37">
        <v>704.3</v>
      </c>
      <c r="L13" s="18">
        <f t="shared" si="2"/>
        <v>25.906849315068492</v>
      </c>
      <c r="M13" s="19">
        <f t="shared" si="3"/>
        <v>15.791821116272805</v>
      </c>
      <c r="N13" s="20">
        <v>49800</v>
      </c>
      <c r="O13" s="17">
        <v>12.23</v>
      </c>
      <c r="P13" s="21">
        <v>2.96</v>
      </c>
      <c r="Q13" s="21">
        <v>83.28</v>
      </c>
      <c r="R13" s="22">
        <v>75</v>
      </c>
      <c r="S13" s="2">
        <v>0.95099999999999996</v>
      </c>
      <c r="T13" s="3">
        <v>12.726819989999999</v>
      </c>
      <c r="U13" s="24">
        <v>13.318410515785221</v>
      </c>
      <c r="V13" s="8">
        <v>88.3</v>
      </c>
      <c r="W13" s="18">
        <v>73.8</v>
      </c>
      <c r="X13" s="18">
        <v>5555.37</v>
      </c>
    </row>
    <row r="14" spans="1:30" ht="16" thickBot="1" x14ac:dyDescent="0.4">
      <c r="A14" s="16" t="s">
        <v>90</v>
      </c>
      <c r="B14" s="13">
        <v>8940860</v>
      </c>
      <c r="C14" s="13">
        <v>3808709</v>
      </c>
      <c r="D14" s="13">
        <v>8277000</v>
      </c>
      <c r="E14" s="32">
        <v>29415202</v>
      </c>
      <c r="F14" s="33">
        <v>7386</v>
      </c>
      <c r="G14" s="15">
        <v>65540000</v>
      </c>
      <c r="H14" s="17">
        <f t="shared" si="0"/>
        <v>425.98911066720649</v>
      </c>
      <c r="I14" s="17">
        <f t="shared" si="1"/>
        <v>925.74987193625668</v>
      </c>
      <c r="J14" s="17">
        <f>E14/B14</f>
        <v>3.2899745662050406</v>
      </c>
      <c r="K14" s="36">
        <v>459.8</v>
      </c>
      <c r="L14" s="18">
        <f t="shared" si="2"/>
        <v>20.235616438356164</v>
      </c>
      <c r="M14" s="19">
        <f t="shared" si="3"/>
        <v>7.3303910362090452</v>
      </c>
      <c r="N14" s="20">
        <v>54100</v>
      </c>
      <c r="O14" s="17">
        <v>9.39</v>
      </c>
      <c r="P14" s="21">
        <v>3.2</v>
      </c>
      <c r="Q14" s="21">
        <v>82.48</v>
      </c>
      <c r="R14" s="22">
        <v>71</v>
      </c>
      <c r="S14" s="2">
        <v>0.91600000000000004</v>
      </c>
      <c r="T14" s="3">
        <v>12.25669003</v>
      </c>
      <c r="U14" s="24"/>
      <c r="V14" s="8">
        <v>78.5</v>
      </c>
      <c r="W14" s="18">
        <v>74.91</v>
      </c>
      <c r="X14" s="18">
        <v>5262.05</v>
      </c>
    </row>
    <row r="15" spans="1:30" ht="16" thickBot="1" x14ac:dyDescent="0.4">
      <c r="A15" s="16" t="s">
        <v>87</v>
      </c>
      <c r="B15" s="13">
        <v>10420515</v>
      </c>
      <c r="C15" s="13">
        <v>1644300</v>
      </c>
      <c r="D15" s="13">
        <v>8600000</v>
      </c>
      <c r="E15" s="32">
        <v>843546251</v>
      </c>
      <c r="F15" s="32">
        <v>2078</v>
      </c>
      <c r="G15" s="15">
        <v>35389000</v>
      </c>
      <c r="H15" s="17">
        <f t="shared" si="0"/>
        <v>157.79450439829509</v>
      </c>
      <c r="I15" s="17">
        <f t="shared" si="1"/>
        <v>825.29510297715615</v>
      </c>
      <c r="J15" s="17">
        <f>E15/B15</f>
        <v>80.950533730818492</v>
      </c>
      <c r="K15" s="37">
        <v>151.19999999999999</v>
      </c>
      <c r="L15" s="18">
        <f t="shared" si="2"/>
        <v>5.6931506849315072</v>
      </c>
      <c r="M15" s="19">
        <f t="shared" si="3"/>
        <v>3.3960893487509973</v>
      </c>
      <c r="N15" s="20">
        <v>14400</v>
      </c>
      <c r="O15" s="17">
        <v>13.2</v>
      </c>
      <c r="P15" s="21">
        <v>22.93</v>
      </c>
      <c r="Q15" s="21">
        <v>74.42</v>
      </c>
      <c r="R15" s="22">
        <v>23</v>
      </c>
      <c r="S15" s="2">
        <v>0.745</v>
      </c>
      <c r="T15" s="3">
        <v>10.5429697</v>
      </c>
      <c r="U15" s="24">
        <v>90.89999794960022</v>
      </c>
      <c r="V15" s="8">
        <v>68.3</v>
      </c>
      <c r="W15" s="18">
        <v>31.38</v>
      </c>
      <c r="X15" s="18">
        <v>191.76</v>
      </c>
      <c r="Y15" s="18">
        <v>11</v>
      </c>
    </row>
    <row r="16" spans="1:30" ht="16" thickBot="1" x14ac:dyDescent="0.4">
      <c r="A16" s="16" t="s">
        <v>168</v>
      </c>
      <c r="B16" s="13">
        <v>358508</v>
      </c>
      <c r="C16" s="13">
        <v>91000</v>
      </c>
      <c r="D16" s="13">
        <v>385400</v>
      </c>
      <c r="E16" s="32"/>
      <c r="F16" s="33">
        <v>4375</v>
      </c>
      <c r="G16" s="15">
        <v>3984000</v>
      </c>
      <c r="H16" s="17">
        <f t="shared" si="0"/>
        <v>253.82976112109074</v>
      </c>
      <c r="I16" s="17">
        <f t="shared" si="1"/>
        <v>1075.0108784183337</v>
      </c>
      <c r="J16" s="18"/>
      <c r="K16" s="36">
        <v>812.7</v>
      </c>
      <c r="L16" s="18">
        <f t="shared" si="2"/>
        <v>11.986301369863014</v>
      </c>
      <c r="M16" s="19">
        <f t="shared" si="3"/>
        <v>11.112722728642039</v>
      </c>
      <c r="N16" s="20">
        <v>30200</v>
      </c>
      <c r="O16" s="17">
        <v>14.49</v>
      </c>
      <c r="P16" s="21">
        <v>12.52</v>
      </c>
      <c r="Q16" s="21">
        <v>76.38</v>
      </c>
      <c r="R16" s="22">
        <v>64</v>
      </c>
      <c r="S16" s="2">
        <v>0.81200000000000006</v>
      </c>
      <c r="T16" s="3">
        <v>12.64192386</v>
      </c>
      <c r="U16" s="24"/>
      <c r="V16" s="8">
        <v>67</v>
      </c>
      <c r="W16" s="18">
        <v>52.17</v>
      </c>
      <c r="X16" s="18">
        <v>1921.13</v>
      </c>
    </row>
    <row r="17" spans="1:25" ht="16" thickBot="1" x14ac:dyDescent="0.4">
      <c r="A17" s="16" t="s">
        <v>148</v>
      </c>
      <c r="B17" s="13">
        <v>1553886</v>
      </c>
      <c r="C17" s="13">
        <v>266741</v>
      </c>
      <c r="D17" s="13">
        <v>1500000</v>
      </c>
      <c r="E17" s="33">
        <v>63886000</v>
      </c>
      <c r="F17" s="32">
        <v>18309</v>
      </c>
      <c r="G17" s="15">
        <v>43112000</v>
      </c>
      <c r="H17" s="17">
        <f t="shared" si="0"/>
        <v>171.66059801040745</v>
      </c>
      <c r="I17" s="17">
        <f t="shared" si="1"/>
        <v>965.32178036226594</v>
      </c>
      <c r="J17" s="17">
        <f>E17/B17</f>
        <v>41.113698173482483</v>
      </c>
      <c r="K17" s="37">
        <v>666.6</v>
      </c>
      <c r="L17" s="18">
        <f t="shared" si="2"/>
        <v>50.161643835616438</v>
      </c>
      <c r="M17" s="19">
        <f t="shared" si="3"/>
        <v>27.744635063318672</v>
      </c>
      <c r="N17" s="20">
        <v>49400</v>
      </c>
      <c r="O17" s="17">
        <v>12.3</v>
      </c>
      <c r="P17" s="21">
        <v>9.98</v>
      </c>
      <c r="Q17" s="21">
        <v>80.13</v>
      </c>
      <c r="R17" s="22">
        <v>44</v>
      </c>
      <c r="S17" s="2">
        <v>0.875</v>
      </c>
      <c r="T17" s="3">
        <v>11.04658985</v>
      </c>
      <c r="U17" s="24"/>
      <c r="V17" s="8">
        <v>64</v>
      </c>
      <c r="W17" s="18">
        <v>58.27</v>
      </c>
      <c r="X17" s="18">
        <v>1024.3900000000001</v>
      </c>
    </row>
    <row r="18" spans="1:25" ht="16" thickBot="1" x14ac:dyDescent="0.4">
      <c r="A18" s="16" t="s">
        <v>7</v>
      </c>
      <c r="B18" s="13">
        <v>167184465</v>
      </c>
      <c r="C18" s="13">
        <v>587476</v>
      </c>
      <c r="D18" s="13">
        <v>66300000</v>
      </c>
      <c r="E18" s="33">
        <v>4105000</v>
      </c>
      <c r="F18" s="31">
        <v>340</v>
      </c>
      <c r="G18" s="15">
        <v>96180000</v>
      </c>
      <c r="H18" s="17">
        <f t="shared" si="0"/>
        <v>3.5139389296726824</v>
      </c>
      <c r="I18" s="17">
        <f t="shared" si="1"/>
        <v>396.56794666896832</v>
      </c>
      <c r="J18" s="18"/>
      <c r="K18" s="36">
        <v>11</v>
      </c>
      <c r="L18" s="18">
        <f t="shared" si="2"/>
        <v>0.93150684931506844</v>
      </c>
      <c r="M18" s="19">
        <f t="shared" si="3"/>
        <v>0.57529268643471154</v>
      </c>
      <c r="N18" s="20">
        <v>5900</v>
      </c>
      <c r="O18" s="17">
        <v>17.5</v>
      </c>
      <c r="P18" s="21">
        <v>29.58</v>
      </c>
      <c r="Q18" s="21">
        <v>74.959999999999994</v>
      </c>
      <c r="R18" s="22">
        <v>25</v>
      </c>
      <c r="S18" s="2">
        <v>0.66100000000000003</v>
      </c>
      <c r="T18" s="3">
        <v>7.3790597919999996</v>
      </c>
      <c r="U18" s="24">
        <v>88.066202402114868</v>
      </c>
      <c r="V18" s="8">
        <v>56.7</v>
      </c>
      <c r="W18" s="18">
        <v>19.79</v>
      </c>
      <c r="X18" s="18">
        <v>47.67</v>
      </c>
      <c r="Y18" s="18">
        <v>59</v>
      </c>
    </row>
    <row r="19" spans="1:25" ht="16" thickBot="1" x14ac:dyDescent="0.4">
      <c r="A19" s="16" t="s">
        <v>170</v>
      </c>
      <c r="B19" s="13">
        <v>303431</v>
      </c>
      <c r="C19" s="13">
        <v>120980</v>
      </c>
      <c r="D19" s="13">
        <v>240800</v>
      </c>
      <c r="E19" s="33">
        <v>1000000</v>
      </c>
      <c r="F19" s="32">
        <v>3464</v>
      </c>
      <c r="G19" s="15">
        <v>1703000</v>
      </c>
      <c r="H19" s="17">
        <f t="shared" si="0"/>
        <v>398.7067900115677</v>
      </c>
      <c r="I19" s="17">
        <f t="shared" si="1"/>
        <v>793.590635103203</v>
      </c>
      <c r="J19" s="17">
        <f>E19/B19</f>
        <v>3.2956421723554943</v>
      </c>
      <c r="K19" s="37">
        <v>590.1</v>
      </c>
      <c r="L19" s="18">
        <f t="shared" si="2"/>
        <v>9.4904109589041088</v>
      </c>
      <c r="M19" s="19">
        <f t="shared" si="3"/>
        <v>5.6124786195214069</v>
      </c>
      <c r="N19" s="20">
        <v>13800</v>
      </c>
      <c r="O19" s="17">
        <v>10.73</v>
      </c>
      <c r="P19" s="21">
        <v>9.7899999999999991</v>
      </c>
      <c r="Q19" s="21">
        <v>78.790000000000006</v>
      </c>
      <c r="R19" s="22">
        <v>65</v>
      </c>
      <c r="S19" s="2">
        <v>0.79</v>
      </c>
      <c r="T19" s="3">
        <v>9.852700596</v>
      </c>
      <c r="U19" s="24"/>
      <c r="V19" s="8">
        <v>68.5</v>
      </c>
      <c r="W19" s="18">
        <v>44.83</v>
      </c>
      <c r="X19" s="18">
        <v>1171.26</v>
      </c>
      <c r="Y19" s="18">
        <v>11</v>
      </c>
    </row>
    <row r="20" spans="1:25" ht="16" thickBot="1" x14ac:dyDescent="0.4">
      <c r="A20" s="16" t="s">
        <v>88</v>
      </c>
      <c r="B20" s="13">
        <v>9383853</v>
      </c>
      <c r="C20" s="13">
        <v>4332754</v>
      </c>
      <c r="D20" s="13">
        <v>8352000</v>
      </c>
      <c r="E20" s="32">
        <v>32583667</v>
      </c>
      <c r="F20" s="33">
        <v>3358</v>
      </c>
      <c r="G20" s="15">
        <v>54695000</v>
      </c>
      <c r="H20" s="17">
        <f t="shared" si="0"/>
        <v>461.72441107080431</v>
      </c>
      <c r="I20" s="17">
        <f t="shared" si="1"/>
        <v>890.03951788247321</v>
      </c>
      <c r="J20" s="17">
        <f>E20/B20</f>
        <v>3.4723121728356143</v>
      </c>
      <c r="K20" s="36">
        <v>222.3</v>
      </c>
      <c r="L20" s="18">
        <f t="shared" si="2"/>
        <v>9.1999999999999993</v>
      </c>
      <c r="M20" s="19">
        <f t="shared" si="3"/>
        <v>5.82862924216737</v>
      </c>
      <c r="N20" s="20">
        <v>19800</v>
      </c>
      <c r="O20" s="17">
        <v>8.8699999999999992</v>
      </c>
      <c r="P20" s="21">
        <v>3.23</v>
      </c>
      <c r="Q20" s="21">
        <v>74.540000000000006</v>
      </c>
      <c r="R20" s="22">
        <v>39</v>
      </c>
      <c r="S20" s="2">
        <v>0.80800000000000005</v>
      </c>
      <c r="T20" s="3">
        <v>12.143580439999999</v>
      </c>
      <c r="U20" s="24">
        <v>58.639836311340332</v>
      </c>
      <c r="V20" s="8">
        <v>53.7</v>
      </c>
      <c r="W20" s="18">
        <v>70.38</v>
      </c>
      <c r="X20" s="18">
        <v>390.25</v>
      </c>
      <c r="Y20" s="18">
        <v>3</v>
      </c>
    </row>
    <row r="21" spans="1:25" ht="16" thickBot="1" x14ac:dyDescent="0.4">
      <c r="A21" s="16" t="s">
        <v>79</v>
      </c>
      <c r="B21" s="13">
        <v>11913633</v>
      </c>
      <c r="C21" s="13">
        <v>3293420</v>
      </c>
      <c r="D21" s="13">
        <v>10920000</v>
      </c>
      <c r="E21" s="33">
        <v>24423000</v>
      </c>
      <c r="F21" s="32">
        <v>7236</v>
      </c>
      <c r="G21" s="15">
        <v>128247000</v>
      </c>
      <c r="H21" s="17">
        <f t="shared" si="0"/>
        <v>276.44128369574588</v>
      </c>
      <c r="I21" s="17">
        <f t="shared" si="1"/>
        <v>916.5969775970101</v>
      </c>
      <c r="J21" s="17">
        <f>E21/B21</f>
        <v>2.0500043941256205</v>
      </c>
      <c r="K21" s="37">
        <v>852.6</v>
      </c>
      <c r="L21" s="18">
        <f t="shared" si="2"/>
        <v>19.824657534246576</v>
      </c>
      <c r="M21" s="19">
        <f t="shared" si="3"/>
        <v>10.764726427278731</v>
      </c>
      <c r="N21" s="20">
        <v>51700</v>
      </c>
      <c r="O21" s="17">
        <v>10.86</v>
      </c>
      <c r="P21" s="21">
        <v>3.15</v>
      </c>
      <c r="Q21" s="21">
        <v>82.06</v>
      </c>
      <c r="R21" s="22">
        <v>73</v>
      </c>
      <c r="S21" s="2">
        <v>0.93700000000000006</v>
      </c>
      <c r="T21" s="3">
        <v>12.37567997</v>
      </c>
      <c r="U21" s="24"/>
      <c r="V21" s="8">
        <v>79</v>
      </c>
      <c r="W21" s="18">
        <v>76</v>
      </c>
      <c r="X21" s="18">
        <v>4983.66</v>
      </c>
    </row>
    <row r="22" spans="1:25" ht="16" thickBot="1" x14ac:dyDescent="0.4">
      <c r="A22" s="16" t="s">
        <v>167</v>
      </c>
      <c r="B22" s="13">
        <v>419137</v>
      </c>
      <c r="C22" s="13">
        <v>19000</v>
      </c>
      <c r="D22" s="13">
        <v>248000</v>
      </c>
      <c r="E22" s="33">
        <v>2000000</v>
      </c>
      <c r="F22" s="33">
        <v>1230</v>
      </c>
      <c r="G22" s="15">
        <v>541000</v>
      </c>
      <c r="H22" s="17">
        <f t="shared" si="0"/>
        <v>45.33124014343759</v>
      </c>
      <c r="I22" s="17">
        <f t="shared" si="1"/>
        <v>591.69197660908003</v>
      </c>
      <c r="J22" s="17">
        <f>E22/B22</f>
        <v>4.7717094887829044</v>
      </c>
      <c r="K22" s="36">
        <v>166.5</v>
      </c>
      <c r="L22" s="18">
        <f t="shared" si="2"/>
        <v>3.3698630136986303</v>
      </c>
      <c r="M22" s="19">
        <f t="shared" si="3"/>
        <v>1.2907474167157755</v>
      </c>
      <c r="N22" s="20">
        <v>8800</v>
      </c>
      <c r="O22" s="17">
        <v>20.93</v>
      </c>
      <c r="P22" s="21">
        <v>10.9</v>
      </c>
      <c r="Q22" s="21">
        <v>76.08</v>
      </c>
      <c r="R22" s="22"/>
      <c r="S22" s="2">
        <v>0.68300000000000005</v>
      </c>
      <c r="T22" s="3">
        <v>8.8475999830000003</v>
      </c>
      <c r="U22" s="24"/>
      <c r="V22" s="8">
        <v>59</v>
      </c>
      <c r="W22" s="18">
        <v>67.34</v>
      </c>
      <c r="X22" s="18">
        <v>303.52999999999997</v>
      </c>
      <c r="Y22" s="18">
        <v>26</v>
      </c>
    </row>
    <row r="23" spans="1:25" ht="16" thickBot="1" x14ac:dyDescent="0.4">
      <c r="A23" s="16" t="s">
        <v>83</v>
      </c>
      <c r="B23" s="13">
        <v>14219908</v>
      </c>
      <c r="C23" s="13">
        <v>11493</v>
      </c>
      <c r="D23" s="13">
        <v>4420000</v>
      </c>
      <c r="E23" s="33"/>
      <c r="F23" s="30">
        <v>105</v>
      </c>
      <c r="G23" s="15">
        <v>6903000</v>
      </c>
      <c r="H23" s="17">
        <f t="shared" si="0"/>
        <v>0.80823307717602677</v>
      </c>
      <c r="I23" s="17">
        <f t="shared" si="1"/>
        <v>310.83182816653948</v>
      </c>
      <c r="J23" s="18"/>
      <c r="K23" s="37">
        <v>50.8</v>
      </c>
      <c r="L23" s="18">
        <f t="shared" si="2"/>
        <v>0.28767123287671231</v>
      </c>
      <c r="M23" s="19">
        <f t="shared" si="3"/>
        <v>0.48544617869538959</v>
      </c>
      <c r="N23" s="20">
        <v>3300</v>
      </c>
      <c r="O23" s="17">
        <v>40.72</v>
      </c>
      <c r="P23" s="21">
        <v>54.33</v>
      </c>
      <c r="Q23" s="21">
        <v>62.6</v>
      </c>
      <c r="R23" s="22">
        <v>43</v>
      </c>
      <c r="S23" s="2">
        <v>0.52500000000000002</v>
      </c>
      <c r="T23" s="3">
        <v>4.3047864450000004</v>
      </c>
      <c r="U23" s="24"/>
      <c r="V23" s="8">
        <v>47</v>
      </c>
      <c r="W23" s="18">
        <v>23.31</v>
      </c>
      <c r="X23" s="18">
        <v>27.17</v>
      </c>
      <c r="Y23" s="18">
        <v>26</v>
      </c>
    </row>
    <row r="24" spans="1:25" ht="16" thickBot="1" x14ac:dyDescent="0.4">
      <c r="A24" s="16" t="s">
        <v>188</v>
      </c>
      <c r="B24" s="13">
        <v>72576</v>
      </c>
      <c r="C24" s="13">
        <v>25000</v>
      </c>
      <c r="D24" s="13">
        <v>64000</v>
      </c>
      <c r="E24" s="33"/>
      <c r="F24" s="33">
        <v>9540</v>
      </c>
      <c r="G24" s="15">
        <v>796000</v>
      </c>
      <c r="H24" s="17">
        <f t="shared" si="0"/>
        <v>344.46649029982365</v>
      </c>
      <c r="I24" s="17">
        <f t="shared" si="1"/>
        <v>881.83421516754845</v>
      </c>
      <c r="J24" s="18"/>
      <c r="K24" s="38">
        <v>1209.7</v>
      </c>
      <c r="L24" s="18">
        <f t="shared" si="2"/>
        <v>26.136986301369863</v>
      </c>
      <c r="M24" s="19">
        <f t="shared" si="3"/>
        <v>10.967813051146384</v>
      </c>
      <c r="N24" s="20">
        <v>80300</v>
      </c>
      <c r="O24" s="17">
        <v>10.97</v>
      </c>
      <c r="P24" s="21">
        <v>2.17</v>
      </c>
      <c r="Q24" s="21">
        <v>82.25</v>
      </c>
      <c r="R24" s="22"/>
      <c r="S24" s="2"/>
      <c r="T24" s="3"/>
      <c r="U24" s="24"/>
      <c r="V24" s="8"/>
    </row>
    <row r="25" spans="1:25" ht="16" thickBot="1" x14ac:dyDescent="0.4">
      <c r="A25" s="16" t="s">
        <v>157</v>
      </c>
      <c r="B25" s="13">
        <v>876181</v>
      </c>
      <c r="C25" s="13">
        <v>19680</v>
      </c>
      <c r="D25" s="13">
        <v>670800</v>
      </c>
      <c r="E25" s="33"/>
      <c r="F25" s="32">
        <v>2964</v>
      </c>
      <c r="G25" s="15">
        <v>934000</v>
      </c>
      <c r="H25" s="17">
        <f t="shared" si="0"/>
        <v>22.461112487031791</v>
      </c>
      <c r="I25" s="17">
        <f t="shared" si="1"/>
        <v>765.59523660065668</v>
      </c>
      <c r="J25" s="18"/>
      <c r="K25" s="37">
        <v>62.4</v>
      </c>
      <c r="L25" s="18">
        <f t="shared" si="2"/>
        <v>8.1205479452054803</v>
      </c>
      <c r="M25" s="19">
        <f t="shared" si="3"/>
        <v>1.0659897897808785</v>
      </c>
      <c r="N25" s="20">
        <v>10900</v>
      </c>
      <c r="O25" s="17">
        <v>15.61</v>
      </c>
      <c r="P25" s="21">
        <v>25.61</v>
      </c>
      <c r="Q25" s="21">
        <v>73.010000000000005</v>
      </c>
      <c r="R25" s="22">
        <v>68</v>
      </c>
      <c r="S25" s="2">
        <v>0.66600000000000004</v>
      </c>
      <c r="T25" s="3">
        <v>5.1702622829999996</v>
      </c>
      <c r="U25" s="24"/>
      <c r="V25" s="8">
        <v>63</v>
      </c>
      <c r="W25" s="18">
        <v>73.569999999999993</v>
      </c>
      <c r="X25" s="18">
        <v>115.32</v>
      </c>
      <c r="Y25" s="18">
        <v>26</v>
      </c>
    </row>
    <row r="26" spans="1:25" ht="16" thickBot="1" x14ac:dyDescent="0.4">
      <c r="A26" s="16" t="s">
        <v>78</v>
      </c>
      <c r="B26" s="13">
        <v>12186079</v>
      </c>
      <c r="C26" s="13">
        <v>539481</v>
      </c>
      <c r="D26" s="13">
        <v>7920000</v>
      </c>
      <c r="E26" s="32">
        <v>77634869</v>
      </c>
      <c r="F26" s="31">
        <v>706</v>
      </c>
      <c r="G26" s="15">
        <v>17786000</v>
      </c>
      <c r="H26" s="17">
        <f t="shared" si="0"/>
        <v>44.270269378690223</v>
      </c>
      <c r="I26" s="17">
        <f t="shared" si="1"/>
        <v>649.92193141042333</v>
      </c>
      <c r="J26" s="17">
        <f>E26/B26</f>
        <v>6.3707833339993938</v>
      </c>
      <c r="K26" s="36">
        <v>125.1</v>
      </c>
      <c r="L26" s="18">
        <f t="shared" si="2"/>
        <v>1.9342465753424658</v>
      </c>
      <c r="M26" s="19">
        <f t="shared" si="3"/>
        <v>1.4595342767759836</v>
      </c>
      <c r="N26" s="20">
        <v>8100</v>
      </c>
      <c r="O26" s="17">
        <v>18.079999999999998</v>
      </c>
      <c r="P26" s="21">
        <v>22.28</v>
      </c>
      <c r="Q26" s="21">
        <v>72.5</v>
      </c>
      <c r="R26" s="22">
        <v>31</v>
      </c>
      <c r="S26" s="2">
        <v>0.69199999999999995</v>
      </c>
      <c r="T26" s="3">
        <v>9.8277502059999993</v>
      </c>
      <c r="U26" s="24">
        <v>37.970295548439033</v>
      </c>
      <c r="V26" s="8">
        <v>55.1</v>
      </c>
      <c r="W26" s="18">
        <v>71.09</v>
      </c>
      <c r="X26" s="18">
        <v>239.18</v>
      </c>
      <c r="Y26" s="18">
        <v>19</v>
      </c>
    </row>
    <row r="27" spans="1:25" ht="16" thickBot="1" x14ac:dyDescent="0.4">
      <c r="A27" s="16" t="s">
        <v>124</v>
      </c>
      <c r="B27" s="13">
        <v>3807764</v>
      </c>
      <c r="C27" s="13">
        <v>689295</v>
      </c>
      <c r="D27" s="13">
        <v>2508000</v>
      </c>
      <c r="E27" s="33">
        <v>248000</v>
      </c>
      <c r="F27" s="32">
        <v>3506</v>
      </c>
      <c r="G27" s="15">
        <v>16209000</v>
      </c>
      <c r="H27" s="17">
        <f t="shared" si="0"/>
        <v>181.0235613341583</v>
      </c>
      <c r="I27" s="17">
        <f t="shared" si="1"/>
        <v>658.65426533787286</v>
      </c>
      <c r="J27" s="17">
        <f>E27/B27</f>
        <v>6.5130086843617416E-2</v>
      </c>
      <c r="K27" s="37">
        <v>158.4</v>
      </c>
      <c r="L27" s="18">
        <f t="shared" si="2"/>
        <v>9.6054794520547944</v>
      </c>
      <c r="M27" s="19">
        <f t="shared" si="3"/>
        <v>4.2568289421298164</v>
      </c>
      <c r="N27" s="20">
        <v>15700</v>
      </c>
      <c r="O27" s="17">
        <v>8.31</v>
      </c>
      <c r="P27" s="21">
        <v>5.0999999999999996</v>
      </c>
      <c r="Q27" s="21">
        <v>78.22</v>
      </c>
      <c r="R27" s="22">
        <v>34</v>
      </c>
      <c r="S27" s="2">
        <v>0.78</v>
      </c>
      <c r="T27" s="3">
        <v>10.536319730000001</v>
      </c>
      <c r="U27" s="24"/>
      <c r="V27" s="8">
        <v>67</v>
      </c>
      <c r="W27" s="18">
        <v>68.72</v>
      </c>
      <c r="X27" s="18">
        <v>543.98</v>
      </c>
      <c r="Y27" s="18">
        <v>4</v>
      </c>
    </row>
    <row r="28" spans="1:25" ht="16" thickBot="1" x14ac:dyDescent="0.4">
      <c r="A28" s="16" t="s">
        <v>140</v>
      </c>
      <c r="B28" s="13">
        <v>2417596</v>
      </c>
      <c r="C28" s="13">
        <v>132457</v>
      </c>
      <c r="D28" s="13">
        <v>1924000</v>
      </c>
      <c r="E28" s="33"/>
      <c r="F28" s="33">
        <v>1683</v>
      </c>
      <c r="G28" s="15">
        <v>5965000</v>
      </c>
      <c r="H28" s="17">
        <f t="shared" si="0"/>
        <v>54.788724005168774</v>
      </c>
      <c r="I28" s="17">
        <f t="shared" si="1"/>
        <v>795.83189250809482</v>
      </c>
      <c r="J28" s="18"/>
      <c r="K28" s="36">
        <v>149</v>
      </c>
      <c r="L28" s="18">
        <f t="shared" si="2"/>
        <v>4.6109589041095891</v>
      </c>
      <c r="M28" s="19">
        <f t="shared" si="3"/>
        <v>2.4673270471989528</v>
      </c>
      <c r="N28" s="20">
        <v>14800</v>
      </c>
      <c r="O28" s="17">
        <v>19.95</v>
      </c>
      <c r="P28" s="21">
        <v>24.41</v>
      </c>
      <c r="Q28" s="21">
        <v>66.040000000000006</v>
      </c>
      <c r="R28" s="22">
        <v>60</v>
      </c>
      <c r="S28" s="2">
        <v>0.69299999999999995</v>
      </c>
      <c r="T28" s="3">
        <v>10.34</v>
      </c>
      <c r="U28" s="24"/>
      <c r="V28" s="8">
        <v>65.2</v>
      </c>
      <c r="W28" s="18">
        <v>71.430000000000007</v>
      </c>
      <c r="X28" s="18">
        <v>408.9</v>
      </c>
    </row>
    <row r="29" spans="1:25" ht="16" thickBot="1" x14ac:dyDescent="0.4">
      <c r="A29" s="16" t="s">
        <v>4</v>
      </c>
      <c r="B29" s="13">
        <v>218689757</v>
      </c>
      <c r="C29" s="13">
        <v>28883475</v>
      </c>
      <c r="D29" s="13">
        <v>170100000</v>
      </c>
      <c r="E29" s="33">
        <v>3242957836</v>
      </c>
      <c r="F29" s="32">
        <v>2469</v>
      </c>
      <c r="G29" s="15">
        <v>456670000</v>
      </c>
      <c r="H29" s="17">
        <f t="shared" si="0"/>
        <v>132.07511589123033</v>
      </c>
      <c r="I29" s="17">
        <f t="shared" si="1"/>
        <v>777.81420736591701</v>
      </c>
      <c r="J29" s="17">
        <f>E29/B29</f>
        <v>14.829033972542208</v>
      </c>
      <c r="K29" s="37">
        <v>221.9</v>
      </c>
      <c r="L29" s="18">
        <f t="shared" si="2"/>
        <v>6.7643835616438359</v>
      </c>
      <c r="M29" s="19">
        <f t="shared" si="3"/>
        <v>2.0882093714155987</v>
      </c>
      <c r="N29" s="20">
        <v>14600</v>
      </c>
      <c r="O29" s="17">
        <v>13.44</v>
      </c>
      <c r="P29" s="21">
        <v>13.11</v>
      </c>
      <c r="Q29" s="21">
        <v>76.099999999999994</v>
      </c>
      <c r="R29" s="22">
        <v>38</v>
      </c>
      <c r="S29" s="2">
        <v>0.754</v>
      </c>
      <c r="T29" s="3">
        <v>8.128813955</v>
      </c>
      <c r="U29" s="24">
        <v>31.062829494476318</v>
      </c>
      <c r="V29" s="8">
        <v>63.6</v>
      </c>
      <c r="W29" s="18">
        <v>40.74</v>
      </c>
      <c r="X29" s="18">
        <v>850.43</v>
      </c>
      <c r="Y29" s="18">
        <v>36</v>
      </c>
    </row>
    <row r="30" spans="1:25" ht="16" thickBot="1" x14ac:dyDescent="0.4">
      <c r="A30" s="16" t="s">
        <v>195</v>
      </c>
      <c r="B30" s="13">
        <v>39369</v>
      </c>
      <c r="C30" s="13">
        <v>7000</v>
      </c>
      <c r="D30" s="13">
        <v>24087</v>
      </c>
      <c r="E30" s="33"/>
      <c r="F30" s="33">
        <v>4001</v>
      </c>
      <c r="G30" s="15">
        <v>173000</v>
      </c>
      <c r="H30" s="17">
        <f t="shared" si="0"/>
        <v>177.80487185348878</v>
      </c>
      <c r="I30" s="17">
        <f t="shared" si="1"/>
        <v>611.82656404785496</v>
      </c>
      <c r="J30" s="18"/>
      <c r="K30" s="36">
        <v>647.6</v>
      </c>
      <c r="L30" s="18">
        <f t="shared" si="2"/>
        <v>10.961643835616439</v>
      </c>
      <c r="M30" s="19">
        <f t="shared" si="3"/>
        <v>4.39432040437908</v>
      </c>
      <c r="N30" s="20">
        <v>34200</v>
      </c>
      <c r="O30" s="17">
        <v>10.9</v>
      </c>
      <c r="P30" s="21">
        <v>13.77</v>
      </c>
      <c r="Q30" s="21">
        <v>79.900000000000006</v>
      </c>
      <c r="R30" s="22"/>
      <c r="S30" s="2"/>
      <c r="T30" s="3"/>
      <c r="U30" s="24"/>
      <c r="V30" s="8"/>
    </row>
    <row r="31" spans="1:25" ht="16" thickBot="1" x14ac:dyDescent="0.4">
      <c r="A31" s="16" t="s">
        <v>164</v>
      </c>
      <c r="B31" s="13">
        <v>484991</v>
      </c>
      <c r="C31" s="13">
        <v>112298</v>
      </c>
      <c r="D31" s="13">
        <v>441000</v>
      </c>
      <c r="E31" s="33">
        <v>121034388</v>
      </c>
      <c r="F31" s="32">
        <v>8983</v>
      </c>
      <c r="G31" s="15">
        <v>9956000</v>
      </c>
      <c r="H31" s="17">
        <f t="shared" si="0"/>
        <v>231.54656478161451</v>
      </c>
      <c r="I31" s="17">
        <f t="shared" si="1"/>
        <v>909.2952240350852</v>
      </c>
      <c r="J31" s="17">
        <f>E31/B31</f>
        <v>249.56007018686944</v>
      </c>
      <c r="K31" s="37">
        <v>584.29999999999995</v>
      </c>
      <c r="L31" s="18">
        <f t="shared" si="2"/>
        <v>24.610958904109587</v>
      </c>
      <c r="M31" s="19">
        <f t="shared" si="3"/>
        <v>20.528215987513171</v>
      </c>
      <c r="N31" s="20">
        <v>60100</v>
      </c>
      <c r="O31" s="17">
        <v>15.98</v>
      </c>
      <c r="P31" s="21">
        <v>10.26</v>
      </c>
      <c r="Q31" s="21">
        <v>78.61</v>
      </c>
      <c r="R31" s="22"/>
      <c r="S31" s="2">
        <v>0.82899999999999996</v>
      </c>
      <c r="T31" s="3">
        <v>9.18</v>
      </c>
      <c r="U31" s="24"/>
      <c r="V31" s="8">
        <v>72.400000000000006</v>
      </c>
      <c r="W31" s="18">
        <v>94.41</v>
      </c>
      <c r="X31" s="18">
        <v>674.65</v>
      </c>
    </row>
    <row r="32" spans="1:25" ht="16" thickBot="1" x14ac:dyDescent="0.4">
      <c r="A32" s="16" t="s">
        <v>98</v>
      </c>
      <c r="B32" s="13">
        <v>6827736</v>
      </c>
      <c r="C32" s="13">
        <v>787637</v>
      </c>
      <c r="D32" s="13">
        <v>5175000</v>
      </c>
      <c r="E32" s="32">
        <v>5339000</v>
      </c>
      <c r="F32" s="33">
        <v>4522</v>
      </c>
      <c r="G32" s="15">
        <v>38373000</v>
      </c>
      <c r="H32" s="17">
        <f t="shared" si="0"/>
        <v>115.35844385313082</v>
      </c>
      <c r="I32" s="17">
        <f t="shared" si="1"/>
        <v>757.93791675600812</v>
      </c>
      <c r="J32" s="17">
        <f>E32/B32</f>
        <v>0.78195759179909707</v>
      </c>
      <c r="K32" s="36">
        <v>207.9</v>
      </c>
      <c r="L32" s="18">
        <f t="shared" si="2"/>
        <v>12.389041095890411</v>
      </c>
      <c r="M32" s="19">
        <f t="shared" si="3"/>
        <v>5.6201645757832468</v>
      </c>
      <c r="N32" s="20">
        <v>24400</v>
      </c>
      <c r="O32" s="17">
        <v>7.97</v>
      </c>
      <c r="P32" s="21">
        <v>7.82</v>
      </c>
      <c r="Q32" s="21">
        <v>75.83</v>
      </c>
      <c r="R32" s="22">
        <v>43</v>
      </c>
      <c r="S32" s="2">
        <v>0.79500000000000004</v>
      </c>
      <c r="T32" s="3">
        <v>11.413180349999999</v>
      </c>
      <c r="U32" s="24">
        <v>37.334802746772773</v>
      </c>
      <c r="V32" s="8">
        <v>71.8</v>
      </c>
      <c r="W32" s="18">
        <v>59.16</v>
      </c>
      <c r="X32" s="18">
        <v>697.9</v>
      </c>
    </row>
    <row r="33" spans="1:25" ht="16" thickBot="1" x14ac:dyDescent="0.4">
      <c r="A33" s="16" t="s">
        <v>57</v>
      </c>
      <c r="B33" s="13">
        <v>22489126</v>
      </c>
      <c r="C33" s="13">
        <v>81374</v>
      </c>
      <c r="D33" s="13">
        <v>4840000</v>
      </c>
      <c r="E33" s="32"/>
      <c r="F33" s="30">
        <v>83</v>
      </c>
      <c r="G33" s="15">
        <v>4444000</v>
      </c>
      <c r="H33" s="17">
        <f t="shared" si="0"/>
        <v>3.6183709406937381</v>
      </c>
      <c r="I33" s="17">
        <f t="shared" si="1"/>
        <v>215.21512218838564</v>
      </c>
      <c r="J33" s="18"/>
      <c r="K33" s="37">
        <v>18.899999999999999</v>
      </c>
      <c r="L33" s="18">
        <f t="shared" si="2"/>
        <v>0.22739726027397261</v>
      </c>
      <c r="M33" s="19">
        <f t="shared" si="3"/>
        <v>0.19760661219115408</v>
      </c>
      <c r="N33" s="20">
        <v>2200</v>
      </c>
      <c r="O33" s="17">
        <v>32.71</v>
      </c>
      <c r="P33" s="21">
        <v>48.17</v>
      </c>
      <c r="Q33" s="21">
        <v>63.82</v>
      </c>
      <c r="R33" s="22">
        <v>42</v>
      </c>
      <c r="S33" s="2">
        <v>0.44900000000000001</v>
      </c>
      <c r="T33" s="3">
        <v>2.1149622589999999</v>
      </c>
      <c r="U33" s="24">
        <v>80.175566673278809</v>
      </c>
      <c r="V33" s="8">
        <v>41.1</v>
      </c>
      <c r="W33" s="18">
        <v>41.81</v>
      </c>
      <c r="X33" s="18">
        <v>41.07</v>
      </c>
      <c r="Y33" s="18">
        <v>52</v>
      </c>
    </row>
    <row r="34" spans="1:25" ht="16" thickBot="1" x14ac:dyDescent="0.4">
      <c r="A34" s="16" t="s">
        <v>22</v>
      </c>
      <c r="B34" s="13">
        <v>57970293</v>
      </c>
      <c r="C34" s="13">
        <v>522141</v>
      </c>
      <c r="D34" s="13">
        <v>23760000</v>
      </c>
      <c r="E34" s="33">
        <v>15634000</v>
      </c>
      <c r="F34" s="31">
        <v>282</v>
      </c>
      <c r="G34" s="15">
        <v>31848000</v>
      </c>
      <c r="H34" s="17">
        <f t="shared" si="0"/>
        <v>9.0070443494222125</v>
      </c>
      <c r="I34" s="17">
        <f t="shared" ref="I34:I65" si="4">1000*D34/B34</f>
        <v>409.86510107858174</v>
      </c>
      <c r="J34" s="17">
        <f>E34/B34</f>
        <v>0.26968985649253147</v>
      </c>
      <c r="K34" s="36">
        <v>35.5</v>
      </c>
      <c r="L34" s="18">
        <f t="shared" si="2"/>
        <v>0.77260273972602744</v>
      </c>
      <c r="M34" s="19">
        <f t="shared" si="3"/>
        <v>0.54938483750634137</v>
      </c>
      <c r="N34" s="20">
        <v>4000</v>
      </c>
      <c r="O34" s="17">
        <v>16.04</v>
      </c>
      <c r="P34" s="21">
        <v>32.200000000000003</v>
      </c>
      <c r="Q34" s="21">
        <v>70.209999999999994</v>
      </c>
      <c r="R34" s="22">
        <v>23</v>
      </c>
      <c r="S34" s="2">
        <v>0.58499999999999996</v>
      </c>
      <c r="T34" s="3">
        <v>6.3768000599999999</v>
      </c>
      <c r="U34" s="24">
        <v>89.166665077209473</v>
      </c>
      <c r="V34" s="8">
        <v>42.1</v>
      </c>
      <c r="W34" s="18">
        <v>15.76</v>
      </c>
      <c r="X34" s="18">
        <v>61.15</v>
      </c>
      <c r="Y34" s="18">
        <v>16</v>
      </c>
    </row>
    <row r="35" spans="1:25" ht="16" thickBot="1" x14ac:dyDescent="0.4">
      <c r="A35" s="16" t="s">
        <v>81</v>
      </c>
      <c r="B35" s="13">
        <v>13162952</v>
      </c>
      <c r="C35" s="13">
        <v>15976</v>
      </c>
      <c r="D35" s="13">
        <v>754000</v>
      </c>
      <c r="E35" s="32"/>
      <c r="F35" s="31">
        <v>36</v>
      </c>
      <c r="G35" s="15">
        <v>715000</v>
      </c>
      <c r="H35" s="17">
        <f t="shared" si="0"/>
        <v>1.2137095083230569</v>
      </c>
      <c r="I35" s="17">
        <f t="shared" si="4"/>
        <v>57.281983555056648</v>
      </c>
      <c r="J35" s="18"/>
      <c r="K35" s="36">
        <v>2.2000000000000002</v>
      </c>
      <c r="L35" s="18">
        <f t="shared" si="2"/>
        <v>9.8630136986301367E-2</v>
      </c>
      <c r="M35" s="19">
        <f t="shared" si="3"/>
        <v>5.4319122336691651E-2</v>
      </c>
      <c r="N35" s="20">
        <v>700</v>
      </c>
      <c r="O35" s="17">
        <v>34.869999999999997</v>
      </c>
      <c r="P35" s="21">
        <v>36.75</v>
      </c>
      <c r="Q35" s="21">
        <v>67.77</v>
      </c>
      <c r="R35" s="22">
        <v>17</v>
      </c>
      <c r="S35" s="2">
        <v>0.42599999999999999</v>
      </c>
      <c r="T35" s="3">
        <v>3.1292668830000001</v>
      </c>
      <c r="U35" s="24"/>
      <c r="V35" s="8">
        <v>30.6</v>
      </c>
      <c r="W35" s="18">
        <v>36.57</v>
      </c>
      <c r="X35" s="18">
        <v>16.59</v>
      </c>
      <c r="Y35" s="18">
        <v>20</v>
      </c>
    </row>
    <row r="36" spans="1:25" ht="16" thickBot="1" x14ac:dyDescent="0.4">
      <c r="A36" s="16" t="s">
        <v>162</v>
      </c>
      <c r="B36" s="13">
        <v>603901</v>
      </c>
      <c r="C36" s="13">
        <v>53586</v>
      </c>
      <c r="D36" s="13">
        <v>413000</v>
      </c>
      <c r="E36" s="32"/>
      <c r="F36" s="30">
        <v>692</v>
      </c>
      <c r="G36" s="15">
        <v>1002000</v>
      </c>
      <c r="H36" s="17">
        <f t="shared" si="0"/>
        <v>88.733087045724389</v>
      </c>
      <c r="I36" s="17">
        <f t="shared" si="4"/>
        <v>683.88692848662276</v>
      </c>
      <c r="J36" s="18"/>
      <c r="K36" s="37">
        <v>161.6</v>
      </c>
      <c r="L36" s="18">
        <f t="shared" si="2"/>
        <v>1.8958904109589041</v>
      </c>
      <c r="M36" s="19">
        <f t="shared" si="3"/>
        <v>1.6592123543428476</v>
      </c>
      <c r="N36" s="20">
        <v>6100</v>
      </c>
      <c r="O36" s="17">
        <v>18.190000000000001</v>
      </c>
      <c r="P36" s="21">
        <v>22.96</v>
      </c>
      <c r="Q36" s="21">
        <v>74.02</v>
      </c>
      <c r="R36" s="22">
        <v>60</v>
      </c>
      <c r="S36" s="2">
        <v>0.66200000000000003</v>
      </c>
      <c r="T36" s="3">
        <v>6.2877192869999998</v>
      </c>
      <c r="U36" s="24"/>
      <c r="V36" s="8">
        <v>67.5</v>
      </c>
      <c r="W36" s="18">
        <v>64.08</v>
      </c>
      <c r="X36" s="18">
        <v>173.98</v>
      </c>
      <c r="Y36" s="18">
        <v>18</v>
      </c>
    </row>
    <row r="37" spans="1:25" ht="16" thickBot="1" x14ac:dyDescent="0.4">
      <c r="A37" s="16" t="s">
        <v>66</v>
      </c>
      <c r="B37" s="13">
        <v>16891245</v>
      </c>
      <c r="C37" s="13">
        <v>40296</v>
      </c>
      <c r="D37" s="13">
        <v>10200000</v>
      </c>
      <c r="E37" s="32"/>
      <c r="F37" s="31">
        <v>372</v>
      </c>
      <c r="G37" s="15">
        <v>13844000</v>
      </c>
      <c r="H37" s="17">
        <f t="shared" si="0"/>
        <v>2.3856145594951705</v>
      </c>
      <c r="I37" s="17">
        <f t="shared" si="4"/>
        <v>603.86312554225572</v>
      </c>
      <c r="J37" s="18"/>
      <c r="K37" s="36">
        <v>46.7</v>
      </c>
      <c r="L37" s="18">
        <f t="shared" si="2"/>
        <v>1.0191780821917809</v>
      </c>
      <c r="M37" s="19">
        <f t="shared" si="3"/>
        <v>0.81959618725558714</v>
      </c>
      <c r="N37" s="20">
        <v>4400</v>
      </c>
      <c r="O37" s="17">
        <v>18.75</v>
      </c>
      <c r="P37" s="21">
        <v>28.75</v>
      </c>
      <c r="Q37" s="21">
        <v>71.03</v>
      </c>
      <c r="R37" s="22">
        <v>24</v>
      </c>
      <c r="S37" s="2">
        <v>0.59299999999999997</v>
      </c>
      <c r="T37" s="3">
        <v>5.0880000000000001</v>
      </c>
      <c r="U37" s="24"/>
      <c r="V37" s="8">
        <v>54.4</v>
      </c>
      <c r="W37" s="18">
        <v>24.31</v>
      </c>
      <c r="X37" s="18">
        <v>115.26</v>
      </c>
      <c r="Y37" s="18">
        <v>19</v>
      </c>
    </row>
    <row r="38" spans="1:25" ht="16" thickBot="1" x14ac:dyDescent="0.4">
      <c r="A38" s="16" t="s">
        <v>51</v>
      </c>
      <c r="B38" s="13">
        <v>30135732</v>
      </c>
      <c r="C38" s="13">
        <v>739572</v>
      </c>
      <c r="D38" s="13">
        <v>12420000</v>
      </c>
      <c r="E38" s="32">
        <v>92469000</v>
      </c>
      <c r="F38" s="30">
        <v>268</v>
      </c>
      <c r="G38" s="15">
        <v>7105000</v>
      </c>
      <c r="H38" s="17">
        <f t="shared" si="0"/>
        <v>24.541365047976932</v>
      </c>
      <c r="I38" s="17">
        <f t="shared" si="4"/>
        <v>412.13533489081999</v>
      </c>
      <c r="J38" s="17">
        <f>E38/B38</f>
        <v>3.0684172529806144</v>
      </c>
      <c r="K38" s="37">
        <v>25.6</v>
      </c>
      <c r="L38" s="18">
        <f t="shared" si="2"/>
        <v>0.73424657534246573</v>
      </c>
      <c r="M38" s="19">
        <f t="shared" si="3"/>
        <v>0.23576663078899163</v>
      </c>
      <c r="N38" s="20">
        <v>3700</v>
      </c>
      <c r="O38" s="17">
        <v>35.130000000000003</v>
      </c>
      <c r="P38" s="21">
        <v>47.4</v>
      </c>
      <c r="Q38" s="21">
        <v>63.74</v>
      </c>
      <c r="R38" s="22">
        <v>26</v>
      </c>
      <c r="S38" s="2">
        <v>0.57599999999999996</v>
      </c>
      <c r="T38" s="3">
        <v>6.1513099999999996</v>
      </c>
      <c r="U38" s="24"/>
      <c r="V38" s="8">
        <v>47.2</v>
      </c>
      <c r="W38" s="18">
        <v>11.14</v>
      </c>
      <c r="X38" s="18">
        <v>56.19</v>
      </c>
      <c r="Y38" s="18">
        <v>31</v>
      </c>
    </row>
    <row r="39" spans="1:25" ht="16" thickBot="1" x14ac:dyDescent="0.4">
      <c r="A39" s="16" t="s">
        <v>35</v>
      </c>
      <c r="B39" s="13">
        <v>38516736</v>
      </c>
      <c r="C39" s="13">
        <v>12928000</v>
      </c>
      <c r="D39" s="13">
        <v>35340000</v>
      </c>
      <c r="E39" s="33">
        <v>4596724820</v>
      </c>
      <c r="F39" s="33">
        <v>14352</v>
      </c>
      <c r="G39" s="15">
        <v>612084000</v>
      </c>
      <c r="H39" s="17">
        <f t="shared" si="0"/>
        <v>335.64630190886373</v>
      </c>
      <c r="I39" s="17">
        <f t="shared" si="4"/>
        <v>917.52322938267662</v>
      </c>
      <c r="J39" s="17">
        <f>E39/B39</f>
        <v>119.34357106479635</v>
      </c>
      <c r="K39" s="38">
        <v>1047.5999999999999</v>
      </c>
      <c r="L39" s="18">
        <f t="shared" si="2"/>
        <v>39.320547945205476</v>
      </c>
      <c r="M39" s="19">
        <f t="shared" si="3"/>
        <v>15.891377711756261</v>
      </c>
      <c r="N39" s="20">
        <v>47900</v>
      </c>
      <c r="O39" s="17">
        <v>10.11</v>
      </c>
      <c r="P39" s="21">
        <v>4.3099999999999996</v>
      </c>
      <c r="Q39" s="21">
        <v>83.99</v>
      </c>
      <c r="R39" s="22">
        <v>74</v>
      </c>
      <c r="S39" s="2">
        <v>0.93600000000000005</v>
      </c>
      <c r="T39" s="3">
        <v>13.83442722</v>
      </c>
      <c r="U39" s="24">
        <v>16.251866519451141</v>
      </c>
      <c r="V39" s="8">
        <v>87.9</v>
      </c>
      <c r="W39" s="18">
        <v>69.78</v>
      </c>
      <c r="X39" s="18">
        <v>5083.7299999999996</v>
      </c>
    </row>
    <row r="40" spans="1:25" ht="16" thickBot="1" x14ac:dyDescent="0.4">
      <c r="A40" s="16" t="s">
        <v>190</v>
      </c>
      <c r="B40" s="13">
        <v>65483</v>
      </c>
      <c r="C40" s="13">
        <v>36000</v>
      </c>
      <c r="D40" s="13">
        <v>55148</v>
      </c>
      <c r="E40" s="33"/>
      <c r="F40" s="32">
        <v>9781</v>
      </c>
      <c r="G40" s="15">
        <v>808000</v>
      </c>
      <c r="H40" s="17">
        <f t="shared" si="0"/>
        <v>549.76100667348783</v>
      </c>
      <c r="I40" s="17">
        <f t="shared" si="4"/>
        <v>842.17277766748623</v>
      </c>
      <c r="J40" s="18"/>
      <c r="K40" s="39">
        <v>1078.3</v>
      </c>
      <c r="L40" s="18">
        <f t="shared" si="2"/>
        <v>26.797260273972604</v>
      </c>
      <c r="M40" s="19">
        <f t="shared" si="3"/>
        <v>12.339080372004949</v>
      </c>
      <c r="N40" s="20">
        <v>67500</v>
      </c>
      <c r="O40" s="17">
        <v>11.62</v>
      </c>
      <c r="P40" s="21">
        <v>7.47</v>
      </c>
      <c r="Q40" s="21">
        <v>82.25</v>
      </c>
      <c r="R40" s="22"/>
      <c r="S40" s="2"/>
      <c r="T40" s="3"/>
      <c r="U40" s="24"/>
      <c r="V40" s="8"/>
    </row>
    <row r="41" spans="1:25" ht="16" thickBot="1" x14ac:dyDescent="0.4">
      <c r="A41" s="16" t="s">
        <v>113</v>
      </c>
      <c r="B41" s="13">
        <v>5552228</v>
      </c>
      <c r="C41" s="13">
        <v>2000</v>
      </c>
      <c r="D41" s="13">
        <v>605000</v>
      </c>
      <c r="E41" s="33"/>
      <c r="F41" s="31">
        <v>35</v>
      </c>
      <c r="G41" s="15">
        <v>285000</v>
      </c>
      <c r="H41" s="17">
        <f t="shared" si="0"/>
        <v>0.36021575482851209</v>
      </c>
      <c r="I41" s="17">
        <f t="shared" si="4"/>
        <v>108.9652658356249</v>
      </c>
      <c r="J41" s="18"/>
      <c r="K41" s="36">
        <v>9.5</v>
      </c>
      <c r="L41" s="18">
        <f t="shared" si="2"/>
        <v>9.5890410958904104E-2</v>
      </c>
      <c r="M41" s="19">
        <f t="shared" si="3"/>
        <v>5.1330745063062976E-2</v>
      </c>
      <c r="N41" s="20">
        <v>800</v>
      </c>
      <c r="O41" s="17">
        <v>32.369999999999997</v>
      </c>
      <c r="P41" s="21">
        <v>81.739999999999995</v>
      </c>
      <c r="Q41" s="21">
        <v>55.96</v>
      </c>
      <c r="R41" s="22">
        <v>24</v>
      </c>
      <c r="S41" s="2">
        <v>0.40400000000000003</v>
      </c>
      <c r="T41" s="3">
        <v>4.3339999999999996</v>
      </c>
      <c r="U41" s="24"/>
      <c r="V41" s="8">
        <v>26.5</v>
      </c>
      <c r="W41" s="18">
        <v>10.46</v>
      </c>
      <c r="X41" s="18">
        <v>34.229999999999997</v>
      </c>
      <c r="Y41" s="18">
        <v>68</v>
      </c>
    </row>
    <row r="42" spans="1:25" ht="16" thickBot="1" x14ac:dyDescent="0.4">
      <c r="A42" s="16" t="s">
        <v>73</v>
      </c>
      <c r="B42" s="13">
        <v>18523165</v>
      </c>
      <c r="C42" s="13">
        <v>5300</v>
      </c>
      <c r="D42" s="13">
        <v>3060000</v>
      </c>
      <c r="E42" s="32">
        <v>114000000</v>
      </c>
      <c r="F42" s="30">
        <v>14</v>
      </c>
      <c r="G42" s="15">
        <v>1771000</v>
      </c>
      <c r="H42" s="17">
        <f t="shared" si="0"/>
        <v>0.28612820757143825</v>
      </c>
      <c r="I42" s="17">
        <f t="shared" si="4"/>
        <v>165.19855003181152</v>
      </c>
      <c r="J42" s="17">
        <f>E42/B42</f>
        <v>6.1544557854988602</v>
      </c>
      <c r="K42" s="37">
        <v>2.4</v>
      </c>
      <c r="L42" s="18">
        <f t="shared" si="2"/>
        <v>3.8356164383561646E-2</v>
      </c>
      <c r="M42" s="19">
        <f t="shared" si="3"/>
        <v>9.5610010492267389E-2</v>
      </c>
      <c r="N42" s="20">
        <v>1400</v>
      </c>
      <c r="O42" s="17">
        <v>39.85</v>
      </c>
      <c r="P42" s="21">
        <v>63.99</v>
      </c>
      <c r="Q42" s="21">
        <v>59.57</v>
      </c>
      <c r="R42" s="22">
        <v>19</v>
      </c>
      <c r="S42" s="2">
        <v>0.39400000000000002</v>
      </c>
      <c r="T42" s="3">
        <v>2.5737742099999998</v>
      </c>
      <c r="U42" s="24"/>
      <c r="V42" s="8">
        <v>28.4</v>
      </c>
      <c r="W42" s="18">
        <v>15.6</v>
      </c>
      <c r="X42" s="18">
        <v>30.53</v>
      </c>
      <c r="Y42" s="18">
        <v>67</v>
      </c>
    </row>
    <row r="43" spans="1:25" ht="16" thickBot="1" x14ac:dyDescent="0.4">
      <c r="A43" s="16" t="s">
        <v>62</v>
      </c>
      <c r="B43" s="13">
        <v>18549457</v>
      </c>
      <c r="C43" s="13">
        <v>2510972</v>
      </c>
      <c r="D43" s="13">
        <v>17100000</v>
      </c>
      <c r="E43" s="33">
        <v>12858497</v>
      </c>
      <c r="F43" s="33">
        <v>4021</v>
      </c>
      <c r="G43" s="15">
        <v>88333000</v>
      </c>
      <c r="H43" s="17">
        <f t="shared" si="0"/>
        <v>135.36633444310527</v>
      </c>
      <c r="I43" s="17">
        <f t="shared" si="4"/>
        <v>921.85986899778254</v>
      </c>
      <c r="J43" s="17">
        <f>E43/B43</f>
        <v>0.69320072280282918</v>
      </c>
      <c r="K43" s="36">
        <v>296.3</v>
      </c>
      <c r="L43" s="18">
        <f t="shared" si="2"/>
        <v>11.016438356164384</v>
      </c>
      <c r="M43" s="19">
        <f t="shared" si="3"/>
        <v>4.7620261876129311</v>
      </c>
      <c r="N43" s="20">
        <v>25400</v>
      </c>
      <c r="O43" s="17">
        <v>12.57</v>
      </c>
      <c r="P43" s="21">
        <v>6.41</v>
      </c>
      <c r="Q43" s="21">
        <v>80.02</v>
      </c>
      <c r="R43" s="22">
        <v>67</v>
      </c>
      <c r="S43" s="2">
        <v>0.85499999999999998</v>
      </c>
      <c r="T43" s="3">
        <v>10.934966299999999</v>
      </c>
      <c r="U43" s="24">
        <v>35.876289010047913</v>
      </c>
      <c r="V43" s="8">
        <v>75.7</v>
      </c>
      <c r="W43" s="18">
        <v>50.92</v>
      </c>
      <c r="X43" s="18">
        <v>1369.48</v>
      </c>
    </row>
    <row r="44" spans="1:25" ht="16" thickBot="1" x14ac:dyDescent="0.4">
      <c r="A44" s="16" t="s">
        <v>0</v>
      </c>
      <c r="B44" s="13">
        <v>1413142846</v>
      </c>
      <c r="C44" s="13">
        <v>180700500</v>
      </c>
      <c r="D44" s="13">
        <v>1022000000</v>
      </c>
      <c r="E44" s="32">
        <v>4905070874</v>
      </c>
      <c r="F44" s="32">
        <v>3935</v>
      </c>
      <c r="G44" s="15">
        <v>10773248000</v>
      </c>
      <c r="H44" s="17">
        <f t="shared" si="0"/>
        <v>127.87136170379763</v>
      </c>
      <c r="I44" s="17">
        <f t="shared" si="4"/>
        <v>723.21068099579793</v>
      </c>
      <c r="J44" s="17">
        <f>E44/B44</f>
        <v>3.4710368367105615</v>
      </c>
      <c r="K44" s="37">
        <v>138.69999999999999</v>
      </c>
      <c r="L44" s="18">
        <f t="shared" si="2"/>
        <v>10.780821917808218</v>
      </c>
      <c r="M44" s="19">
        <f t="shared" si="3"/>
        <v>7.6236086326972776</v>
      </c>
      <c r="N44" s="20">
        <v>17600</v>
      </c>
      <c r="O44" s="17">
        <v>9.69</v>
      </c>
      <c r="P44" s="21">
        <v>6.49</v>
      </c>
      <c r="Q44" s="21">
        <v>78.23</v>
      </c>
      <c r="R44" s="22">
        <v>45</v>
      </c>
      <c r="S44" s="2">
        <v>0.76800000000000002</v>
      </c>
      <c r="T44" s="3">
        <v>7.6001184459999998</v>
      </c>
      <c r="U44" s="24">
        <v>56.487292051315308</v>
      </c>
      <c r="V44" s="8">
        <v>68.3</v>
      </c>
      <c r="W44" s="18">
        <v>55.98</v>
      </c>
      <c r="X44" s="18">
        <v>539.62</v>
      </c>
    </row>
    <row r="45" spans="1:25" ht="16" thickBot="1" x14ac:dyDescent="0.4">
      <c r="A45" s="16" t="s">
        <v>27</v>
      </c>
      <c r="B45" s="13">
        <v>49336454</v>
      </c>
      <c r="C45" s="13">
        <v>7600000</v>
      </c>
      <c r="D45" s="13">
        <v>37960000</v>
      </c>
      <c r="E45" s="33">
        <v>911891820</v>
      </c>
      <c r="F45" s="33">
        <v>1417</v>
      </c>
      <c r="G45" s="15">
        <v>81007000</v>
      </c>
      <c r="H45" s="17">
        <f t="shared" si="0"/>
        <v>154.04430971062493</v>
      </c>
      <c r="I45" s="17">
        <f t="shared" si="4"/>
        <v>769.41078902833192</v>
      </c>
      <c r="J45" s="17">
        <f>E45/B45</f>
        <v>18.48312446614019</v>
      </c>
      <c r="K45" s="36">
        <v>113.6</v>
      </c>
      <c r="L45" s="18">
        <f t="shared" si="2"/>
        <v>3.882191780821918</v>
      </c>
      <c r="M45" s="19">
        <f t="shared" si="3"/>
        <v>1.6419299206221833</v>
      </c>
      <c r="N45" s="20">
        <v>14600</v>
      </c>
      <c r="O45" s="17">
        <v>15.06</v>
      </c>
      <c r="P45" s="21">
        <v>11.65</v>
      </c>
      <c r="Q45" s="21">
        <v>74.89</v>
      </c>
      <c r="R45" s="22">
        <v>39</v>
      </c>
      <c r="S45" s="2">
        <v>0.752</v>
      </c>
      <c r="T45" s="3">
        <v>8.8628597259999999</v>
      </c>
      <c r="U45" s="24">
        <v>28.157895803451538</v>
      </c>
      <c r="V45" s="8">
        <v>72.2</v>
      </c>
      <c r="W45" s="18">
        <v>71.13</v>
      </c>
      <c r="X45" s="18">
        <v>522.54999999999995</v>
      </c>
      <c r="Y45" s="18">
        <v>23</v>
      </c>
    </row>
    <row r="46" spans="1:25" ht="16" thickBot="1" x14ac:dyDescent="0.4">
      <c r="A46" s="16" t="s">
        <v>155</v>
      </c>
      <c r="B46" s="13">
        <v>888378</v>
      </c>
      <c r="C46" s="13">
        <v>7431</v>
      </c>
      <c r="D46" s="13">
        <v>221400</v>
      </c>
      <c r="E46" s="33"/>
      <c r="F46" s="30">
        <v>49</v>
      </c>
      <c r="G46" s="15">
        <v>326000</v>
      </c>
      <c r="H46" s="17">
        <f t="shared" si="0"/>
        <v>8.3646826013251108</v>
      </c>
      <c r="I46" s="17">
        <f t="shared" si="4"/>
        <v>249.21823818239534</v>
      </c>
      <c r="J46" s="18"/>
      <c r="K46" s="37">
        <v>25</v>
      </c>
      <c r="L46" s="18">
        <f t="shared" si="2"/>
        <v>0.13424657534246576</v>
      </c>
      <c r="M46" s="19">
        <f t="shared" si="3"/>
        <v>0.36696091078347282</v>
      </c>
      <c r="N46" s="20">
        <v>3200</v>
      </c>
      <c r="O46" s="17">
        <v>22.06</v>
      </c>
      <c r="P46" s="21">
        <v>56.01</v>
      </c>
      <c r="Q46" s="21">
        <v>67.5</v>
      </c>
      <c r="R46" s="22">
        <v>19</v>
      </c>
      <c r="S46" s="2">
        <v>0.55800000000000005</v>
      </c>
      <c r="T46" s="3">
        <v>5.0786490000000004</v>
      </c>
      <c r="U46" s="24"/>
      <c r="V46" s="8">
        <v>48.6</v>
      </c>
      <c r="W46" s="18">
        <v>16.07</v>
      </c>
      <c r="X46" s="18">
        <v>77.8</v>
      </c>
      <c r="Y46" s="18">
        <v>32</v>
      </c>
    </row>
    <row r="47" spans="1:25" ht="16" thickBot="1" x14ac:dyDescent="0.4">
      <c r="A47" s="16" t="s">
        <v>17</v>
      </c>
      <c r="B47" s="13">
        <v>111859928</v>
      </c>
      <c r="C47" s="13"/>
      <c r="D47" s="13">
        <v>21102720</v>
      </c>
      <c r="E47" s="32">
        <v>20000000</v>
      </c>
      <c r="F47" s="31">
        <v>94</v>
      </c>
      <c r="G47" s="15">
        <v>2653000</v>
      </c>
      <c r="I47" s="17">
        <f t="shared" si="4"/>
        <v>188.65308048472909</v>
      </c>
      <c r="J47" s="17">
        <f>E47/B47</f>
        <v>0.17879503730773008</v>
      </c>
      <c r="K47" s="36">
        <v>4.0999999999999996</v>
      </c>
      <c r="L47" s="18">
        <f t="shared" si="2"/>
        <v>0.25753424657534246</v>
      </c>
      <c r="M47" s="19">
        <f t="shared" si="3"/>
        <v>2.3717161698870396E-2</v>
      </c>
      <c r="N47" s="20">
        <v>1100</v>
      </c>
      <c r="O47" s="17">
        <v>39.64</v>
      </c>
      <c r="P47" s="21">
        <v>59.12</v>
      </c>
      <c r="Q47" s="21">
        <v>62.23</v>
      </c>
      <c r="R47" s="22">
        <v>20</v>
      </c>
      <c r="S47" s="2">
        <v>0.47899999999999998</v>
      </c>
      <c r="T47" s="3">
        <v>7.0186965160000003</v>
      </c>
      <c r="U47" s="24"/>
      <c r="V47" s="8">
        <v>31.7</v>
      </c>
      <c r="W47" s="18">
        <v>15.82</v>
      </c>
      <c r="X47" s="18">
        <v>19.86</v>
      </c>
      <c r="Y47" s="18">
        <v>37</v>
      </c>
    </row>
    <row r="48" spans="1:25" ht="16" thickBot="1" x14ac:dyDescent="0.4">
      <c r="A48" s="16" t="s">
        <v>120</v>
      </c>
      <c r="B48" s="13">
        <v>5677493</v>
      </c>
      <c r="C48" s="13">
        <v>17000</v>
      </c>
      <c r="D48" s="13">
        <v>1794390</v>
      </c>
      <c r="E48" s="33">
        <v>204735325</v>
      </c>
      <c r="F48" s="31">
        <v>183</v>
      </c>
      <c r="G48" s="15">
        <v>4523000</v>
      </c>
      <c r="H48" s="17">
        <f t="shared" ref="H48:H86" si="5">1000*C48/(B48)</f>
        <v>2.9942793412514996</v>
      </c>
      <c r="I48" s="17">
        <f t="shared" si="4"/>
        <v>316.05322983225165</v>
      </c>
      <c r="J48" s="17">
        <f>E48/B48</f>
        <v>36.06086788658304</v>
      </c>
      <c r="K48" s="36">
        <v>52.3</v>
      </c>
      <c r="L48" s="18">
        <f t="shared" si="2"/>
        <v>0.50136986301369868</v>
      </c>
      <c r="M48" s="19">
        <f t="shared" si="3"/>
        <v>0.79665443885179599</v>
      </c>
      <c r="N48" s="20">
        <v>3200</v>
      </c>
      <c r="O48" s="17">
        <v>31.55</v>
      </c>
      <c r="P48" s="21">
        <v>46.62</v>
      </c>
      <c r="Q48" s="21">
        <v>62.51</v>
      </c>
      <c r="R48" s="22">
        <v>21</v>
      </c>
      <c r="S48" s="2">
        <v>0.57099999999999995</v>
      </c>
      <c r="T48" s="3">
        <v>6.1660000000000004</v>
      </c>
      <c r="U48" s="24"/>
      <c r="V48" s="8">
        <v>32.4</v>
      </c>
      <c r="W48" s="18">
        <v>43.84</v>
      </c>
      <c r="X48" s="18">
        <v>58.9</v>
      </c>
      <c r="Y48" s="18">
        <v>27</v>
      </c>
    </row>
    <row r="49" spans="1:25" ht="16" thickBot="1" x14ac:dyDescent="0.4">
      <c r="A49" s="16" t="s">
        <v>201</v>
      </c>
      <c r="B49" s="13">
        <v>7939</v>
      </c>
      <c r="C49" s="13">
        <v>7000</v>
      </c>
      <c r="D49" s="13">
        <v>11382</v>
      </c>
      <c r="E49" s="33"/>
      <c r="F49" s="32">
        <v>1804</v>
      </c>
      <c r="G49" s="15">
        <v>114000</v>
      </c>
      <c r="H49" s="17">
        <f t="shared" si="5"/>
        <v>881.72313893437456</v>
      </c>
      <c r="I49" s="17">
        <f t="shared" si="4"/>
        <v>1433.6818239072932</v>
      </c>
      <c r="J49" s="18"/>
      <c r="K49" s="37">
        <v>524.9</v>
      </c>
      <c r="L49" s="18">
        <f t="shared" si="2"/>
        <v>4.9424657534246572</v>
      </c>
      <c r="M49" s="19">
        <f t="shared" si="3"/>
        <v>14.359491119788386</v>
      </c>
      <c r="N49" s="20">
        <v>16700</v>
      </c>
      <c r="O49" s="17">
        <v>12.34</v>
      </c>
      <c r="P49" s="21">
        <v>15.53</v>
      </c>
      <c r="Q49" s="21">
        <v>77.39</v>
      </c>
      <c r="R49" s="22"/>
      <c r="S49" s="2"/>
      <c r="T49" s="3"/>
      <c r="U49" s="24"/>
      <c r="V49" s="8"/>
      <c r="W49" s="18">
        <v>91.16</v>
      </c>
      <c r="X49" s="18">
        <v>650.04999999999995</v>
      </c>
    </row>
    <row r="50" spans="1:25" ht="16" thickBot="1" x14ac:dyDescent="0.4">
      <c r="A50" s="16" t="s">
        <v>119</v>
      </c>
      <c r="B50" s="13">
        <v>5256612</v>
      </c>
      <c r="C50" s="13">
        <v>553455</v>
      </c>
      <c r="D50" s="13">
        <v>4316000</v>
      </c>
      <c r="E50" s="32">
        <v>1571000</v>
      </c>
      <c r="F50" s="33">
        <v>2003</v>
      </c>
      <c r="G50" s="15">
        <v>8115000</v>
      </c>
      <c r="H50" s="17">
        <f t="shared" si="5"/>
        <v>105.28739804269365</v>
      </c>
      <c r="I50" s="17">
        <f t="shared" si="4"/>
        <v>821.06117019859937</v>
      </c>
      <c r="J50" s="17">
        <f>E50/B50</f>
        <v>0.29886170027386461</v>
      </c>
      <c r="K50" s="36">
        <v>172.1</v>
      </c>
      <c r="L50" s="18">
        <f t="shared" si="2"/>
        <v>5.4876712328767123</v>
      </c>
      <c r="M50" s="19">
        <f t="shared" si="3"/>
        <v>1.5437700176463471</v>
      </c>
      <c r="N50" s="20">
        <v>21200</v>
      </c>
      <c r="O50" s="17">
        <v>14.03</v>
      </c>
      <c r="P50" s="21">
        <v>8.1999999999999993</v>
      </c>
      <c r="Q50" s="21">
        <v>79.87</v>
      </c>
      <c r="R50" s="22">
        <v>54</v>
      </c>
      <c r="S50" s="2">
        <v>0.80900000000000005</v>
      </c>
      <c r="T50" s="3">
        <v>8.8040599820000001</v>
      </c>
      <c r="U50" s="24"/>
      <c r="V50" s="8">
        <v>73.8</v>
      </c>
      <c r="W50" s="18">
        <v>72.540000000000006</v>
      </c>
      <c r="X50" s="18">
        <v>914.88</v>
      </c>
      <c r="Y50" s="18">
        <v>21</v>
      </c>
    </row>
    <row r="51" spans="1:25" ht="16" thickBot="1" x14ac:dyDescent="0.4">
      <c r="A51" s="16" t="s">
        <v>52</v>
      </c>
      <c r="B51" s="13">
        <v>29344847</v>
      </c>
      <c r="C51" s="13">
        <v>265513</v>
      </c>
      <c r="D51" s="13">
        <v>12150000</v>
      </c>
      <c r="E51" s="33">
        <v>50357000</v>
      </c>
      <c r="F51" s="30">
        <v>262</v>
      </c>
      <c r="G51" s="15">
        <v>11880000</v>
      </c>
      <c r="H51" s="17">
        <f t="shared" si="5"/>
        <v>9.048028091610087</v>
      </c>
      <c r="I51" s="17">
        <f t="shared" si="4"/>
        <v>414.0420292530406</v>
      </c>
      <c r="J51" s="17">
        <f>E51/B51</f>
        <v>1.7160423429708118</v>
      </c>
      <c r="K51" s="37">
        <v>32.799999999999997</v>
      </c>
      <c r="L51" s="18">
        <f t="shared" si="2"/>
        <v>0.71780821917808224</v>
      </c>
      <c r="M51" s="19">
        <f t="shared" si="3"/>
        <v>0.40484109526963968</v>
      </c>
      <c r="N51" s="20">
        <v>5300</v>
      </c>
      <c r="O51" s="17">
        <v>27.92</v>
      </c>
      <c r="P51" s="21">
        <v>54.04</v>
      </c>
      <c r="Q51" s="21">
        <v>62.71</v>
      </c>
      <c r="R51" s="22">
        <v>37</v>
      </c>
      <c r="S51" s="2">
        <v>0.55000000000000004</v>
      </c>
      <c r="T51" s="3">
        <v>5.1991389769999996</v>
      </c>
      <c r="U51" s="24"/>
      <c r="V51" s="8">
        <v>60.6</v>
      </c>
      <c r="W51" s="18">
        <v>30.21</v>
      </c>
      <c r="X51" s="18">
        <v>73.650000000000006</v>
      </c>
      <c r="Y51" s="18">
        <v>27</v>
      </c>
    </row>
    <row r="52" spans="1:25" ht="16" thickBot="1" x14ac:dyDescent="0.4">
      <c r="A52" s="16" t="s">
        <v>121</v>
      </c>
      <c r="B52" s="13">
        <v>4169239</v>
      </c>
      <c r="C52" s="13">
        <v>1268941</v>
      </c>
      <c r="D52" s="13">
        <v>3321000</v>
      </c>
      <c r="E52" s="33">
        <v>18527967</v>
      </c>
      <c r="F52" s="32">
        <v>3786</v>
      </c>
      <c r="G52" s="15">
        <v>16752000</v>
      </c>
      <c r="H52" s="17">
        <f t="shared" si="5"/>
        <v>304.35794158118546</v>
      </c>
      <c r="I52" s="17">
        <f t="shared" si="4"/>
        <v>796.54824297671587</v>
      </c>
      <c r="J52" s="17">
        <f>E52/B52</f>
        <v>4.4439685515749998</v>
      </c>
      <c r="K52" s="37">
        <v>251.3</v>
      </c>
      <c r="L52" s="18">
        <f t="shared" si="2"/>
        <v>10.372602739726027</v>
      </c>
      <c r="M52" s="19">
        <f t="shared" si="3"/>
        <v>4.0179994478608689</v>
      </c>
      <c r="N52" s="20">
        <v>31600</v>
      </c>
      <c r="O52" s="17">
        <v>8.6</v>
      </c>
      <c r="P52" s="21">
        <v>8.58</v>
      </c>
      <c r="Q52" s="21">
        <v>77.47</v>
      </c>
      <c r="R52" s="22">
        <v>50</v>
      </c>
      <c r="S52" s="2">
        <v>0.85799999999999998</v>
      </c>
      <c r="T52" s="3">
        <v>12.19108434</v>
      </c>
      <c r="U52" s="24"/>
      <c r="V52" s="8">
        <v>72.099999999999994</v>
      </c>
      <c r="W52" s="18">
        <v>81.540000000000006</v>
      </c>
      <c r="X52" s="18">
        <v>1040.0899999999999</v>
      </c>
    </row>
    <row r="53" spans="1:25" ht="16" thickBot="1" x14ac:dyDescent="0.4">
      <c r="A53" s="16" t="s">
        <v>74</v>
      </c>
      <c r="B53" s="13">
        <v>10985974</v>
      </c>
      <c r="C53" s="13">
        <v>1539269</v>
      </c>
      <c r="D53" s="13">
        <v>7810000</v>
      </c>
      <c r="E53" s="32">
        <v>49737333</v>
      </c>
      <c r="F53" s="33">
        <v>1426</v>
      </c>
      <c r="G53" s="15">
        <v>16478000</v>
      </c>
      <c r="H53" s="17">
        <f t="shared" si="5"/>
        <v>140.11220124861026</v>
      </c>
      <c r="I53" s="17">
        <f t="shared" si="4"/>
        <v>710.90647037759243</v>
      </c>
      <c r="J53" s="17">
        <f>E53/B53</f>
        <v>4.5273485081978162</v>
      </c>
      <c r="K53" s="36">
        <v>206.9</v>
      </c>
      <c r="L53" s="18">
        <f t="shared" si="2"/>
        <v>3.9068493150684933</v>
      </c>
      <c r="M53" s="19">
        <f t="shared" si="3"/>
        <v>1.4999125248248357</v>
      </c>
      <c r="N53" s="20">
        <v>12300</v>
      </c>
      <c r="O53" s="17">
        <v>9.99</v>
      </c>
      <c r="P53" s="21">
        <v>4.07</v>
      </c>
      <c r="Q53" s="21">
        <v>79.87</v>
      </c>
      <c r="R53" s="22">
        <v>45</v>
      </c>
      <c r="S53" s="2">
        <v>0.76400000000000001</v>
      </c>
      <c r="T53" s="3">
        <v>12.497734380000001</v>
      </c>
      <c r="U53" s="24"/>
      <c r="V53" s="8">
        <v>41.1</v>
      </c>
      <c r="W53" s="18">
        <v>89.02</v>
      </c>
      <c r="X53" s="18">
        <v>1013.1</v>
      </c>
      <c r="Y53" s="18">
        <v>26</v>
      </c>
    </row>
    <row r="54" spans="1:25" ht="16" thickBot="1" x14ac:dyDescent="0.4">
      <c r="A54" s="16" t="s">
        <v>214</v>
      </c>
      <c r="B54" s="13">
        <v>152849</v>
      </c>
      <c r="C54" s="13">
        <v>53000</v>
      </c>
      <c r="D54" s="13">
        <v>111956</v>
      </c>
      <c r="E54" s="32"/>
      <c r="F54" s="33"/>
      <c r="G54" s="15"/>
      <c r="H54" s="17">
        <f t="shared" si="5"/>
        <v>346.74744355540435</v>
      </c>
      <c r="I54" s="17">
        <f t="shared" si="4"/>
        <v>732.46144888092169</v>
      </c>
      <c r="J54" s="18"/>
      <c r="K54" s="36"/>
      <c r="L54" s="18"/>
      <c r="M54" s="19"/>
      <c r="N54" s="20">
        <v>20800</v>
      </c>
      <c r="O54" s="17">
        <v>13.07</v>
      </c>
      <c r="P54" s="21">
        <v>7.7</v>
      </c>
      <c r="Q54" s="21">
        <v>79.650000000000006</v>
      </c>
      <c r="R54" s="22"/>
      <c r="S54" s="2"/>
      <c r="T54" s="3"/>
      <c r="U54" s="24"/>
      <c r="V54" s="8"/>
    </row>
    <row r="55" spans="1:25" ht="16" thickBot="1" x14ac:dyDescent="0.4">
      <c r="A55" s="16" t="s">
        <v>152</v>
      </c>
      <c r="B55" s="13">
        <v>1308120</v>
      </c>
      <c r="C55" s="13">
        <v>304581</v>
      </c>
      <c r="D55" s="13">
        <v>809900</v>
      </c>
      <c r="E55" s="32">
        <v>10000</v>
      </c>
      <c r="F55" s="32">
        <v>3722</v>
      </c>
      <c r="G55" s="15">
        <v>8024000</v>
      </c>
      <c r="H55" s="17">
        <f t="shared" si="5"/>
        <v>232.83873039170717</v>
      </c>
      <c r="I55" s="17">
        <f t="shared" si="4"/>
        <v>619.13280127205451</v>
      </c>
      <c r="J55" s="18"/>
      <c r="K55" s="37">
        <v>681.2</v>
      </c>
      <c r="L55" s="18">
        <f t="shared" ref="L55:L75" si="6">F55/365</f>
        <v>10.197260273972603</v>
      </c>
      <c r="M55" s="19">
        <f t="shared" ref="M55:M85" si="7">G55/B55</f>
        <v>6.1339938231966489</v>
      </c>
      <c r="N55" s="20">
        <v>41700</v>
      </c>
      <c r="O55" s="17">
        <v>10.37</v>
      </c>
      <c r="P55" s="21">
        <v>8.1999999999999993</v>
      </c>
      <c r="Q55" s="21">
        <v>79.959999999999994</v>
      </c>
      <c r="R55" s="22">
        <v>52</v>
      </c>
      <c r="S55" s="2">
        <v>0.89600000000000002</v>
      </c>
      <c r="T55" s="3">
        <v>12.440170289999999</v>
      </c>
      <c r="U55" s="24">
        <v>52.742618322372437</v>
      </c>
      <c r="V55" s="8">
        <v>74.900000000000006</v>
      </c>
      <c r="W55" s="18">
        <v>55.2</v>
      </c>
      <c r="X55" s="18">
        <v>2043.68</v>
      </c>
    </row>
    <row r="56" spans="1:25" ht="16" thickBot="1" x14ac:dyDescent="0.4">
      <c r="A56" s="16" t="s">
        <v>220</v>
      </c>
      <c r="B56" s="13">
        <v>10706242</v>
      </c>
      <c r="C56" s="13">
        <v>1294806</v>
      </c>
      <c r="D56" s="13">
        <v>9130000</v>
      </c>
      <c r="E56" s="32">
        <v>15586333</v>
      </c>
      <c r="F56" s="33">
        <v>5871</v>
      </c>
      <c r="G56" s="15">
        <v>99533000</v>
      </c>
      <c r="H56" s="17">
        <f t="shared" si="5"/>
        <v>120.93935481749806</v>
      </c>
      <c r="I56" s="17">
        <f t="shared" si="4"/>
        <v>852.77355023359269</v>
      </c>
      <c r="J56" s="17">
        <f>E56/B56</f>
        <v>1.455817363366156</v>
      </c>
      <c r="K56" s="36">
        <v>259.8</v>
      </c>
      <c r="L56" s="18">
        <f t="shared" si="6"/>
        <v>16.084931506849315</v>
      </c>
      <c r="M56" s="19">
        <f t="shared" si="7"/>
        <v>9.2967261528368219</v>
      </c>
      <c r="N56" s="20">
        <v>40700</v>
      </c>
      <c r="O56" s="17">
        <v>8.43</v>
      </c>
      <c r="P56" s="21">
        <v>2.37</v>
      </c>
      <c r="Q56" s="21">
        <v>79.959999999999994</v>
      </c>
      <c r="R56" s="22">
        <v>56</v>
      </c>
      <c r="S56" s="2">
        <v>0.88900000000000001</v>
      </c>
      <c r="T56" s="3">
        <v>12.86931038</v>
      </c>
      <c r="U56" s="24">
        <v>49.914529919624329</v>
      </c>
      <c r="V56" s="8">
        <v>76.900000000000006</v>
      </c>
      <c r="W56" s="18">
        <v>84.67</v>
      </c>
      <c r="X56" s="18">
        <v>1803.05</v>
      </c>
    </row>
    <row r="57" spans="1:25" ht="16" thickBot="1" x14ac:dyDescent="0.4">
      <c r="A57" s="16" t="s">
        <v>110</v>
      </c>
      <c r="B57" s="13">
        <v>5946984</v>
      </c>
      <c r="C57" s="13">
        <v>706604</v>
      </c>
      <c r="D57" s="13">
        <v>5841000</v>
      </c>
      <c r="E57" s="32">
        <v>145673612</v>
      </c>
      <c r="F57" s="33">
        <v>5781</v>
      </c>
      <c r="G57" s="15">
        <v>33850000</v>
      </c>
      <c r="H57" s="17">
        <f t="shared" si="5"/>
        <v>118.81720213136609</v>
      </c>
      <c r="I57" s="17">
        <f t="shared" si="4"/>
        <v>982.17852948654308</v>
      </c>
      <c r="J57" s="17">
        <f>E57/B57</f>
        <v>24.495376479909815</v>
      </c>
      <c r="K57" s="36">
        <v>424.6</v>
      </c>
      <c r="L57" s="18">
        <f t="shared" si="6"/>
        <v>15.838356164383562</v>
      </c>
      <c r="M57" s="19">
        <f t="shared" si="7"/>
        <v>5.6919608325833737</v>
      </c>
      <c r="N57" s="20">
        <v>58000</v>
      </c>
      <c r="O57" s="17">
        <v>11.25</v>
      </c>
      <c r="P57" s="21">
        <v>3</v>
      </c>
      <c r="Q57" s="21">
        <v>81.87</v>
      </c>
      <c r="R57" s="22">
        <v>90</v>
      </c>
      <c r="S57" s="2">
        <v>0.94799999999999995</v>
      </c>
      <c r="T57" s="3">
        <v>12.96049023</v>
      </c>
      <c r="U57" s="24"/>
      <c r="V57" s="8">
        <v>89</v>
      </c>
      <c r="W57" s="18">
        <v>83.71</v>
      </c>
      <c r="X57" s="18">
        <v>6058.83</v>
      </c>
    </row>
    <row r="58" spans="1:25" ht="16" thickBot="1" x14ac:dyDescent="0.4">
      <c r="A58" s="16" t="s">
        <v>154</v>
      </c>
      <c r="B58" s="13">
        <v>976143</v>
      </c>
      <c r="C58" s="13">
        <v>27326</v>
      </c>
      <c r="D58" s="13">
        <v>759000</v>
      </c>
      <c r="E58" s="32"/>
      <c r="F58" s="30">
        <v>406</v>
      </c>
      <c r="G58" s="15">
        <v>610000</v>
      </c>
      <c r="H58" s="17">
        <f t="shared" si="5"/>
        <v>27.99384926183971</v>
      </c>
      <c r="I58" s="17">
        <f t="shared" si="4"/>
        <v>777.55001060295467</v>
      </c>
      <c r="J58" s="18"/>
      <c r="K58" s="37">
        <v>104.9</v>
      </c>
      <c r="L58" s="18">
        <f t="shared" si="6"/>
        <v>1.1123287671232878</v>
      </c>
      <c r="M58" s="19">
        <f t="shared" si="7"/>
        <v>0.62490844066904128</v>
      </c>
      <c r="N58" s="20">
        <v>4900</v>
      </c>
      <c r="O58" s="17">
        <v>22.03</v>
      </c>
      <c r="P58" s="21">
        <v>46.02</v>
      </c>
      <c r="Q58" s="21">
        <v>65.61</v>
      </c>
      <c r="R58" s="22">
        <v>30</v>
      </c>
      <c r="S58" s="2">
        <v>0.50900000000000001</v>
      </c>
      <c r="T58" s="3">
        <v>4.0999999999999996</v>
      </c>
      <c r="U58" s="24"/>
      <c r="V58" s="8">
        <v>48.3</v>
      </c>
      <c r="W58" s="18">
        <v>48.26</v>
      </c>
      <c r="X58" s="18">
        <v>62.31</v>
      </c>
      <c r="Y58" s="18">
        <v>5</v>
      </c>
    </row>
    <row r="59" spans="1:25" ht="16" thickBot="1" x14ac:dyDescent="0.4">
      <c r="A59" s="16" t="s">
        <v>186</v>
      </c>
      <c r="B59" s="13">
        <v>74656</v>
      </c>
      <c r="C59" s="13">
        <v>7500</v>
      </c>
      <c r="D59" s="13">
        <v>58320</v>
      </c>
      <c r="E59" s="32"/>
      <c r="F59" s="33">
        <v>1453</v>
      </c>
      <c r="G59" s="15">
        <v>182000</v>
      </c>
      <c r="H59" s="17">
        <f t="shared" si="5"/>
        <v>100.46078011144449</v>
      </c>
      <c r="I59" s="17">
        <f t="shared" si="4"/>
        <v>781.1830261465924</v>
      </c>
      <c r="J59" s="18"/>
      <c r="K59" s="36">
        <v>279.7</v>
      </c>
      <c r="L59" s="18">
        <f t="shared" si="6"/>
        <v>3.9808219178082194</v>
      </c>
      <c r="M59" s="19">
        <f t="shared" si="7"/>
        <v>2.4378482640377195</v>
      </c>
      <c r="N59" s="20">
        <v>10900</v>
      </c>
      <c r="O59" s="17">
        <v>13.64</v>
      </c>
      <c r="P59" s="21">
        <v>11</v>
      </c>
      <c r="Q59" s="21">
        <v>78.45</v>
      </c>
      <c r="R59" s="22">
        <v>55</v>
      </c>
      <c r="S59" s="2">
        <v>0.72</v>
      </c>
      <c r="T59" s="3">
        <v>8.1421860000000006</v>
      </c>
      <c r="U59" s="24"/>
      <c r="V59" s="8">
        <v>63.8</v>
      </c>
      <c r="W59" s="18">
        <v>64.459999999999994</v>
      </c>
      <c r="X59" s="18">
        <v>442.51</v>
      </c>
      <c r="Y59" s="18">
        <v>36</v>
      </c>
    </row>
    <row r="60" spans="1:25" ht="16" thickBot="1" x14ac:dyDescent="0.4">
      <c r="A60" s="16" t="s">
        <v>82</v>
      </c>
      <c r="B60" s="13">
        <v>10790744</v>
      </c>
      <c r="C60" s="13">
        <v>1154670</v>
      </c>
      <c r="D60" s="13">
        <v>9350000</v>
      </c>
      <c r="E60" s="32"/>
      <c r="F60" s="32">
        <v>1504</v>
      </c>
      <c r="G60" s="15">
        <v>26808000</v>
      </c>
      <c r="H60" s="17">
        <f t="shared" si="5"/>
        <v>107.0055966483868</v>
      </c>
      <c r="I60" s="17">
        <f t="shared" si="4"/>
        <v>866.48334906286345</v>
      </c>
      <c r="J60" s="18"/>
      <c r="K60" s="37">
        <v>196.1</v>
      </c>
      <c r="L60" s="18">
        <f t="shared" si="6"/>
        <v>4.1205479452054794</v>
      </c>
      <c r="M60" s="19">
        <f t="shared" si="7"/>
        <v>2.4843514033879406</v>
      </c>
      <c r="N60" s="20">
        <v>18600</v>
      </c>
      <c r="O60" s="17">
        <v>17.8</v>
      </c>
      <c r="P60" s="21">
        <v>20.68</v>
      </c>
      <c r="Q60" s="21">
        <v>72.84</v>
      </c>
      <c r="R60" s="22">
        <v>32</v>
      </c>
      <c r="S60" s="2">
        <v>0.76700000000000002</v>
      </c>
      <c r="T60" s="3">
        <v>9.3068641070000009</v>
      </c>
      <c r="U60" s="24"/>
      <c r="V60" s="8">
        <v>72.099999999999994</v>
      </c>
      <c r="W60" s="18">
        <v>61.14</v>
      </c>
      <c r="X60" s="18">
        <v>346.51</v>
      </c>
    </row>
    <row r="61" spans="1:25" ht="16" thickBot="1" x14ac:dyDescent="0.4">
      <c r="A61" s="16" t="s">
        <v>65</v>
      </c>
      <c r="B61" s="13">
        <v>17483326</v>
      </c>
      <c r="C61" s="13">
        <v>1846666</v>
      </c>
      <c r="D61" s="13">
        <v>13680000</v>
      </c>
      <c r="E61" s="32">
        <v>548378765</v>
      </c>
      <c r="F61" s="32">
        <v>1376</v>
      </c>
      <c r="G61" s="15">
        <v>36051000</v>
      </c>
      <c r="H61" s="17">
        <f t="shared" si="5"/>
        <v>105.62441036676888</v>
      </c>
      <c r="I61" s="17">
        <f t="shared" si="4"/>
        <v>782.4598134245166</v>
      </c>
      <c r="J61" s="17">
        <f>E61/B61</f>
        <v>31.365814776890851</v>
      </c>
      <c r="K61" s="37">
        <v>240.8</v>
      </c>
      <c r="L61" s="18">
        <f t="shared" si="6"/>
        <v>3.7698630136986302</v>
      </c>
      <c r="M61" s="19">
        <f t="shared" si="7"/>
        <v>2.0620218372636878</v>
      </c>
      <c r="N61" s="20">
        <v>10700</v>
      </c>
      <c r="O61" s="17">
        <v>16.190000000000001</v>
      </c>
      <c r="P61" s="21">
        <v>17.72</v>
      </c>
      <c r="Q61" s="21">
        <v>78.25</v>
      </c>
      <c r="R61" s="22">
        <v>36</v>
      </c>
      <c r="S61" s="2">
        <v>0.74</v>
      </c>
      <c r="T61" s="3">
        <v>8.8171195979999997</v>
      </c>
      <c r="U61" s="24">
        <v>38.649788498878479</v>
      </c>
      <c r="V61" s="8">
        <v>64</v>
      </c>
      <c r="W61" s="18">
        <v>61.77</v>
      </c>
      <c r="X61" s="18">
        <v>487.33</v>
      </c>
      <c r="Y61" s="18">
        <v>22</v>
      </c>
    </row>
    <row r="62" spans="1:25" ht="16" thickBot="1" x14ac:dyDescent="0.4">
      <c r="A62" s="16" t="s">
        <v>14</v>
      </c>
      <c r="B62" s="13">
        <v>109546720</v>
      </c>
      <c r="C62" s="13">
        <v>11030900</v>
      </c>
      <c r="D62" s="13">
        <v>79200000</v>
      </c>
      <c r="E62" s="33">
        <v>682904142</v>
      </c>
      <c r="F62" s="33">
        <v>1691</v>
      </c>
      <c r="G62" s="15">
        <v>235137000</v>
      </c>
      <c r="H62" s="17">
        <f t="shared" si="5"/>
        <v>100.69584922305296</v>
      </c>
      <c r="I62" s="17">
        <f t="shared" si="4"/>
        <v>722.97920010749749</v>
      </c>
      <c r="J62" s="17">
        <f>E62/B62</f>
        <v>6.2339077062279911</v>
      </c>
      <c r="K62" s="36">
        <v>142.30000000000001</v>
      </c>
      <c r="L62" s="18">
        <f t="shared" si="6"/>
        <v>4.6328767123287671</v>
      </c>
      <c r="M62" s="19">
        <f t="shared" si="7"/>
        <v>2.1464540426221799</v>
      </c>
      <c r="N62" s="20">
        <v>11600</v>
      </c>
      <c r="O62" s="17">
        <v>20.48</v>
      </c>
      <c r="P62" s="21">
        <v>17.27</v>
      </c>
      <c r="Q62" s="21">
        <v>74.72</v>
      </c>
      <c r="R62" s="22">
        <v>30</v>
      </c>
      <c r="S62" s="2">
        <v>0.73099999999999998</v>
      </c>
      <c r="T62" s="3">
        <v>9.5730261740000007</v>
      </c>
      <c r="U62" s="24">
        <v>93.803054094314575</v>
      </c>
      <c r="V62" s="8">
        <v>51.1</v>
      </c>
      <c r="W62" s="18">
        <v>28.2</v>
      </c>
      <c r="X62" s="18">
        <v>145.31</v>
      </c>
      <c r="Y62" s="18">
        <v>17</v>
      </c>
    </row>
    <row r="63" spans="1:25" ht="16" thickBot="1" x14ac:dyDescent="0.4">
      <c r="A63" s="16" t="s">
        <v>104</v>
      </c>
      <c r="B63" s="13">
        <v>6602370</v>
      </c>
      <c r="C63" s="13">
        <v>856090</v>
      </c>
      <c r="D63" s="13">
        <v>3969000</v>
      </c>
      <c r="E63" s="33"/>
      <c r="F63" s="30">
        <v>933</v>
      </c>
      <c r="G63" s="15">
        <v>7632000</v>
      </c>
      <c r="H63" s="17">
        <f t="shared" si="5"/>
        <v>129.6640448808534</v>
      </c>
      <c r="I63" s="17">
        <f t="shared" si="4"/>
        <v>601.14776966452951</v>
      </c>
      <c r="J63" s="18"/>
      <c r="K63" s="37">
        <v>125.4</v>
      </c>
      <c r="L63" s="18">
        <f t="shared" si="6"/>
        <v>2.5561643835616437</v>
      </c>
      <c r="M63" s="19">
        <f t="shared" si="7"/>
        <v>1.1559485457494809</v>
      </c>
      <c r="N63" s="20">
        <v>9100</v>
      </c>
      <c r="O63" s="17">
        <v>17.489999999999998</v>
      </c>
      <c r="P63" s="21">
        <v>11.9</v>
      </c>
      <c r="Q63" s="21">
        <v>75.63</v>
      </c>
      <c r="R63" s="22">
        <v>33</v>
      </c>
      <c r="S63" s="2">
        <v>0.67500000000000004</v>
      </c>
      <c r="T63" s="3">
        <v>7.150929928</v>
      </c>
      <c r="U63" s="24"/>
      <c r="V63" s="8">
        <v>64.7</v>
      </c>
      <c r="W63" s="18">
        <v>55.42</v>
      </c>
      <c r="X63" s="18">
        <v>364.13</v>
      </c>
      <c r="Y63" s="18">
        <v>26</v>
      </c>
    </row>
    <row r="64" spans="1:25" ht="16" thickBot="1" x14ac:dyDescent="0.4">
      <c r="A64" s="16" t="s">
        <v>158</v>
      </c>
      <c r="B64" s="13">
        <v>1737695</v>
      </c>
      <c r="C64" s="13">
        <v>11000</v>
      </c>
      <c r="D64" s="13">
        <v>864000</v>
      </c>
      <c r="E64" s="32">
        <v>244000000</v>
      </c>
      <c r="F64" s="31">
        <v>383</v>
      </c>
      <c r="G64" s="15">
        <v>4528000</v>
      </c>
      <c r="H64" s="17">
        <f t="shared" si="5"/>
        <v>6.3302248093019777</v>
      </c>
      <c r="I64" s="17">
        <f t="shared" si="4"/>
        <v>497.21038502153715</v>
      </c>
      <c r="J64" s="17">
        <f>E64/B64</f>
        <v>140.41589576997114</v>
      </c>
      <c r="K64" s="36">
        <v>65.599999999999994</v>
      </c>
      <c r="L64" s="18">
        <f t="shared" si="6"/>
        <v>1.0493150684931507</v>
      </c>
      <c r="M64" s="19">
        <f t="shared" si="7"/>
        <v>2.6057507215017597</v>
      </c>
      <c r="N64" s="20">
        <v>14600</v>
      </c>
      <c r="O64" s="17">
        <v>29.46</v>
      </c>
      <c r="P64" s="21">
        <v>77.849999999999994</v>
      </c>
      <c r="Q64" s="21">
        <v>63.8</v>
      </c>
      <c r="R64" s="22">
        <v>17</v>
      </c>
      <c r="S64" s="2">
        <v>0.59599999999999997</v>
      </c>
      <c r="T64" s="3">
        <v>5.910863</v>
      </c>
      <c r="U64" s="24"/>
      <c r="V64" s="8">
        <v>33.5</v>
      </c>
      <c r="W64" s="18">
        <v>21.24</v>
      </c>
      <c r="X64" s="18">
        <v>222.74</v>
      </c>
      <c r="Y64" s="18">
        <v>30</v>
      </c>
    </row>
    <row r="65" spans="1:25" ht="16" thickBot="1" x14ac:dyDescent="0.4">
      <c r="A65" s="16" t="s">
        <v>102</v>
      </c>
      <c r="B65" s="13">
        <v>6274796</v>
      </c>
      <c r="C65" s="13">
        <v>66000</v>
      </c>
      <c r="D65" s="13">
        <v>792000</v>
      </c>
      <c r="E65" s="32"/>
      <c r="F65" s="30">
        <v>105</v>
      </c>
      <c r="G65" s="15">
        <v>798000</v>
      </c>
      <c r="H65" s="17">
        <f t="shared" si="5"/>
        <v>10.518270235398887</v>
      </c>
      <c r="I65" s="17">
        <f t="shared" si="4"/>
        <v>126.21924282478665</v>
      </c>
      <c r="J65" s="18"/>
      <c r="K65" s="37">
        <v>13.6</v>
      </c>
      <c r="L65" s="18">
        <f t="shared" si="6"/>
        <v>0.28767123287671231</v>
      </c>
      <c r="M65" s="19">
        <f t="shared" si="7"/>
        <v>0.12717544920982291</v>
      </c>
      <c r="N65" s="20">
        <v>1600</v>
      </c>
      <c r="O65" s="17">
        <v>26.72</v>
      </c>
      <c r="P65" s="21">
        <v>40.630000000000003</v>
      </c>
      <c r="Q65" s="21">
        <v>67.19</v>
      </c>
      <c r="R65" s="22">
        <v>22</v>
      </c>
      <c r="S65" s="2">
        <v>0.49199999999999999</v>
      </c>
      <c r="T65" s="3">
        <v>4.8872352000000001</v>
      </c>
      <c r="U65" s="24"/>
      <c r="V65" s="8">
        <v>31.3</v>
      </c>
      <c r="W65" s="18">
        <v>17.61</v>
      </c>
      <c r="X65" s="18">
        <v>25.26</v>
      </c>
      <c r="Y65" s="18">
        <v>41</v>
      </c>
    </row>
    <row r="66" spans="1:25" ht="16" thickBot="1" x14ac:dyDescent="0.4">
      <c r="A66" s="16" t="s">
        <v>149</v>
      </c>
      <c r="B66" s="13">
        <v>1202762</v>
      </c>
      <c r="C66" s="13">
        <v>296620</v>
      </c>
      <c r="D66" s="13">
        <v>1183000</v>
      </c>
      <c r="E66" s="33">
        <v>16000000</v>
      </c>
      <c r="F66" s="33">
        <v>6681</v>
      </c>
      <c r="G66" s="15">
        <v>4924000</v>
      </c>
      <c r="H66" s="17">
        <f t="shared" si="5"/>
        <v>246.61570618293561</v>
      </c>
      <c r="I66" s="17">
        <f t="shared" ref="I66:I97" si="8">1000*D66/B66</f>
        <v>983.56948423711424</v>
      </c>
      <c r="J66" s="17">
        <f>E66/B66</f>
        <v>13.302714917830793</v>
      </c>
      <c r="K66" s="36">
        <v>336</v>
      </c>
      <c r="L66" s="18">
        <f t="shared" si="6"/>
        <v>18.304109589041097</v>
      </c>
      <c r="M66" s="19">
        <f t="shared" si="7"/>
        <v>4.0939105159624267</v>
      </c>
      <c r="N66" s="20">
        <v>38700</v>
      </c>
      <c r="O66" s="17">
        <v>8.48</v>
      </c>
      <c r="P66" s="21">
        <v>3.38</v>
      </c>
      <c r="Q66" s="21">
        <v>78.12</v>
      </c>
      <c r="R66" s="22">
        <v>74</v>
      </c>
      <c r="S66" s="2">
        <v>0.89</v>
      </c>
      <c r="T66" s="3">
        <v>13.548430440000001</v>
      </c>
      <c r="U66" s="24">
        <v>46.965518593788154</v>
      </c>
      <c r="V66" s="8">
        <v>79.400000000000006</v>
      </c>
      <c r="W66" s="18">
        <v>74.39</v>
      </c>
      <c r="X66" s="18">
        <v>1598.84</v>
      </c>
    </row>
    <row r="67" spans="1:25" ht="16" thickBot="1" x14ac:dyDescent="0.4">
      <c r="A67" s="16" t="s">
        <v>208</v>
      </c>
      <c r="B67" s="13">
        <v>1130043</v>
      </c>
      <c r="C67" s="13">
        <v>46000</v>
      </c>
      <c r="D67" s="13">
        <v>708000</v>
      </c>
      <c r="E67" s="33">
        <v>775000</v>
      </c>
      <c r="F67" s="32">
        <v>1285</v>
      </c>
      <c r="G67" s="15">
        <v>1224000</v>
      </c>
      <c r="H67" s="17">
        <f t="shared" si="5"/>
        <v>40.706415596574644</v>
      </c>
      <c r="I67" s="17">
        <f t="shared" si="8"/>
        <v>626.52483135597492</v>
      </c>
      <c r="J67" s="17">
        <f>E67/B67</f>
        <v>0.68581461059446414</v>
      </c>
      <c r="K67" s="37">
        <v>72.900000000000006</v>
      </c>
      <c r="L67" s="18">
        <f t="shared" si="6"/>
        <v>3.5205479452054793</v>
      </c>
      <c r="M67" s="19">
        <f t="shared" si="7"/>
        <v>1.0831446237001601</v>
      </c>
      <c r="N67" s="20">
        <v>8900</v>
      </c>
      <c r="O67" s="17">
        <v>22.83</v>
      </c>
      <c r="P67" s="21">
        <v>38.119999999999997</v>
      </c>
      <c r="Q67" s="21">
        <v>60.22</v>
      </c>
      <c r="R67" s="22">
        <v>30</v>
      </c>
      <c r="S67" s="2">
        <v>0.59699999999999998</v>
      </c>
      <c r="T67" s="3">
        <v>5.5960000000000001</v>
      </c>
      <c r="U67" s="24"/>
      <c r="V67" s="8">
        <v>49.9</v>
      </c>
      <c r="W67" s="18">
        <v>50.72</v>
      </c>
      <c r="X67" s="18">
        <v>259.24</v>
      </c>
      <c r="Y67" s="18">
        <v>5</v>
      </c>
    </row>
    <row r="68" spans="1:25" ht="16" thickBot="1" x14ac:dyDescent="0.4">
      <c r="A68" s="16" t="s">
        <v>12</v>
      </c>
      <c r="B68" s="13">
        <v>116462712</v>
      </c>
      <c r="C68" s="13">
        <v>890000</v>
      </c>
      <c r="D68" s="13">
        <v>20400000</v>
      </c>
      <c r="E68" s="32">
        <v>354000</v>
      </c>
      <c r="F68" s="31">
        <v>87</v>
      </c>
      <c r="G68" s="15">
        <v>16798000</v>
      </c>
      <c r="H68" s="17">
        <f t="shared" si="5"/>
        <v>7.6419309212033459</v>
      </c>
      <c r="I68" s="17">
        <f t="shared" si="8"/>
        <v>175.16336044106546</v>
      </c>
      <c r="J68" s="18"/>
      <c r="K68" s="36">
        <v>10.9</v>
      </c>
      <c r="L68" s="18">
        <f t="shared" si="6"/>
        <v>0.23835616438356164</v>
      </c>
      <c r="M68" s="19">
        <f t="shared" si="7"/>
        <v>0.14423500630828517</v>
      </c>
      <c r="N68" s="20">
        <v>2300</v>
      </c>
      <c r="O68" s="17">
        <v>29.97</v>
      </c>
      <c r="P68" s="21">
        <v>32.44</v>
      </c>
      <c r="Q68" s="21">
        <v>68.59</v>
      </c>
      <c r="R68" s="22">
        <v>38</v>
      </c>
      <c r="S68" s="2">
        <v>0.498</v>
      </c>
      <c r="T68" s="3">
        <v>3.2015206809999999</v>
      </c>
      <c r="U68" s="24">
        <v>61.733442544937134</v>
      </c>
      <c r="V68" s="8">
        <v>39.299999999999997</v>
      </c>
      <c r="W68" s="18">
        <v>22.6</v>
      </c>
      <c r="X68" s="18">
        <v>26.23</v>
      </c>
      <c r="Y68" s="18">
        <v>40</v>
      </c>
    </row>
    <row r="69" spans="1:25" ht="16" thickBot="1" x14ac:dyDescent="0.4">
      <c r="A69" s="16" t="s">
        <v>193</v>
      </c>
      <c r="B69" s="13">
        <v>52600</v>
      </c>
      <c r="C69" s="13">
        <v>15000</v>
      </c>
      <c r="D69" s="13">
        <v>51728</v>
      </c>
      <c r="E69" s="32"/>
      <c r="F69" s="32">
        <v>5927</v>
      </c>
      <c r="G69" s="15">
        <v>870000</v>
      </c>
      <c r="H69" s="17">
        <f t="shared" si="5"/>
        <v>285.17110266159693</v>
      </c>
      <c r="I69" s="17">
        <f t="shared" si="8"/>
        <v>983.42205323193912</v>
      </c>
      <c r="J69" s="18"/>
      <c r="K69" s="39">
        <v>1463.8</v>
      </c>
      <c r="L69" s="18">
        <f t="shared" si="6"/>
        <v>16.238356164383561</v>
      </c>
      <c r="M69" s="19">
        <f t="shared" si="7"/>
        <v>16.539923954372625</v>
      </c>
      <c r="N69" s="20">
        <v>40000</v>
      </c>
      <c r="O69" s="17">
        <v>14.94</v>
      </c>
      <c r="P69" s="21">
        <v>5.86</v>
      </c>
      <c r="Q69" s="21">
        <v>81.47</v>
      </c>
      <c r="R69" s="22"/>
      <c r="S69" s="2"/>
      <c r="T69" s="3"/>
      <c r="U69" s="24"/>
      <c r="V69" s="8"/>
    </row>
    <row r="70" spans="1:25" ht="16" thickBot="1" x14ac:dyDescent="0.4">
      <c r="A70" s="16" t="s">
        <v>153</v>
      </c>
      <c r="B70" s="13">
        <v>947760</v>
      </c>
      <c r="C70" s="13">
        <v>49000</v>
      </c>
      <c r="D70" s="13">
        <v>809600</v>
      </c>
      <c r="E70" s="32"/>
      <c r="F70" s="30">
        <v>974</v>
      </c>
      <c r="G70" s="15">
        <v>1691000</v>
      </c>
      <c r="H70" s="17">
        <f t="shared" si="5"/>
        <v>51.700852536507135</v>
      </c>
      <c r="I70" s="17">
        <f t="shared" si="8"/>
        <v>854.22469823584026</v>
      </c>
      <c r="J70" s="18"/>
      <c r="K70" s="37">
        <v>281.2</v>
      </c>
      <c r="L70" s="18">
        <f t="shared" si="6"/>
        <v>2.6684931506849314</v>
      </c>
      <c r="M70" s="19">
        <f t="shared" si="7"/>
        <v>1.7842069722292564</v>
      </c>
      <c r="N70" s="20">
        <v>10400</v>
      </c>
      <c r="O70" s="17">
        <v>16.25</v>
      </c>
      <c r="P70" s="21">
        <v>9.85</v>
      </c>
      <c r="Q70" s="21">
        <v>74.540000000000006</v>
      </c>
      <c r="R70" s="22">
        <v>53</v>
      </c>
      <c r="S70" s="2">
        <v>0.73</v>
      </c>
      <c r="T70" s="3">
        <v>10.921547990000001</v>
      </c>
      <c r="U70" s="24"/>
      <c r="V70" s="8">
        <v>63</v>
      </c>
      <c r="W70" s="18">
        <v>65.39</v>
      </c>
      <c r="X70" s="18">
        <v>228.36</v>
      </c>
    </row>
    <row r="71" spans="1:25" ht="16" thickBot="1" x14ac:dyDescent="0.4">
      <c r="A71" s="16" t="s">
        <v>114</v>
      </c>
      <c r="B71" s="13">
        <v>5614571</v>
      </c>
      <c r="C71" s="13">
        <v>207000</v>
      </c>
      <c r="D71" s="13">
        <v>5115000</v>
      </c>
      <c r="E71" s="32">
        <v>12582000</v>
      </c>
      <c r="F71" s="33">
        <v>15059</v>
      </c>
      <c r="G71" s="15">
        <v>41996000</v>
      </c>
      <c r="H71" s="17">
        <f t="shared" si="5"/>
        <v>36.868355569820025</v>
      </c>
      <c r="I71" s="17">
        <f t="shared" si="8"/>
        <v>911.02240937019053</v>
      </c>
      <c r="J71" s="17">
        <f>E71/B71</f>
        <v>2.240954829852539</v>
      </c>
      <c r="K71" s="36">
        <v>585.70000000000005</v>
      </c>
      <c r="L71" s="18">
        <f t="shared" si="6"/>
        <v>41.257534246575339</v>
      </c>
      <c r="M71" s="19">
        <f t="shared" si="7"/>
        <v>7.47982348072542</v>
      </c>
      <c r="N71" s="20">
        <v>48800</v>
      </c>
      <c r="O71" s="17">
        <v>10.33</v>
      </c>
      <c r="P71" s="21">
        <v>2.11</v>
      </c>
      <c r="Q71" s="21">
        <v>81.96</v>
      </c>
      <c r="R71" s="22">
        <v>87</v>
      </c>
      <c r="S71" s="2">
        <v>0.94</v>
      </c>
      <c r="T71" s="3">
        <v>12.87362003</v>
      </c>
      <c r="U71" s="24">
        <v>24.291497468948357</v>
      </c>
      <c r="V71" s="8">
        <v>84.9</v>
      </c>
      <c r="W71" s="18">
        <v>80.19</v>
      </c>
      <c r="X71" s="18">
        <v>4460.1099999999997</v>
      </c>
    </row>
    <row r="72" spans="1:25" ht="16" thickBot="1" x14ac:dyDescent="0.4">
      <c r="A72" s="16" t="s">
        <v>19</v>
      </c>
      <c r="B72" s="13">
        <v>68521974</v>
      </c>
      <c r="C72" s="13">
        <v>38000000</v>
      </c>
      <c r="D72" s="13">
        <v>55900000</v>
      </c>
      <c r="E72" s="33">
        <v>133014033</v>
      </c>
      <c r="F72" s="32">
        <v>6972</v>
      </c>
      <c r="G72" s="15">
        <v>338425000</v>
      </c>
      <c r="H72" s="17">
        <f t="shared" si="5"/>
        <v>554.56662705017811</v>
      </c>
      <c r="I72" s="17">
        <f t="shared" si="8"/>
        <v>815.79669610802512</v>
      </c>
      <c r="J72" s="17">
        <f>E72/B72</f>
        <v>1.9411879902934495</v>
      </c>
      <c r="K72" s="37">
        <v>404.3</v>
      </c>
      <c r="L72" s="18">
        <f t="shared" si="6"/>
        <v>19.101369863013698</v>
      </c>
      <c r="M72" s="19">
        <f t="shared" si="7"/>
        <v>4.9389265989330662</v>
      </c>
      <c r="N72" s="20">
        <v>45000</v>
      </c>
      <c r="O72" s="17">
        <v>11.56</v>
      </c>
      <c r="P72" s="21">
        <v>3.1</v>
      </c>
      <c r="Q72" s="21">
        <v>82.79</v>
      </c>
      <c r="R72" s="22">
        <v>72</v>
      </c>
      <c r="S72" s="2">
        <v>0.90300000000000002</v>
      </c>
      <c r="T72" s="3">
        <v>11.610059740000001</v>
      </c>
      <c r="U72" s="24">
        <v>26.21457576751709</v>
      </c>
      <c r="V72" s="8">
        <v>78.2</v>
      </c>
      <c r="W72" s="18">
        <v>75.16</v>
      </c>
      <c r="X72" s="18">
        <v>4508.34</v>
      </c>
    </row>
    <row r="73" spans="1:25" ht="16" thickBot="1" x14ac:dyDescent="0.4">
      <c r="A73" s="16" t="s">
        <v>213</v>
      </c>
      <c r="B73" s="13">
        <v>301488</v>
      </c>
      <c r="C73" s="13">
        <v>108051</v>
      </c>
      <c r="D73" s="13">
        <v>218100</v>
      </c>
      <c r="E73" s="33"/>
      <c r="F73" s="32">
        <v>2294</v>
      </c>
      <c r="G73" s="15">
        <v>1030000</v>
      </c>
      <c r="H73" s="17">
        <f t="shared" si="5"/>
        <v>358.39237382582394</v>
      </c>
      <c r="I73" s="17">
        <f t="shared" si="8"/>
        <v>723.41187708963537</v>
      </c>
      <c r="J73" s="18"/>
      <c r="K73" s="37">
        <v>368.4</v>
      </c>
      <c r="L73" s="18">
        <f t="shared" si="6"/>
        <v>6.2849315068493148</v>
      </c>
      <c r="M73" s="19">
        <f t="shared" si="7"/>
        <v>3.4163880486122169</v>
      </c>
      <c r="N73" s="20">
        <v>17000</v>
      </c>
      <c r="O73" s="17">
        <v>13.22</v>
      </c>
      <c r="P73" s="21">
        <v>4.34</v>
      </c>
      <c r="Q73" s="21">
        <v>78.66</v>
      </c>
      <c r="R73" s="22"/>
      <c r="S73" s="2"/>
      <c r="T73" s="3"/>
      <c r="U73" s="24"/>
      <c r="V73" s="8"/>
    </row>
    <row r="74" spans="1:25" ht="16" thickBot="1" x14ac:dyDescent="0.4">
      <c r="A74" s="16" t="s">
        <v>146</v>
      </c>
      <c r="B74" s="13">
        <v>2397368</v>
      </c>
      <c r="C74" s="13">
        <v>31708</v>
      </c>
      <c r="D74" s="13">
        <v>1656000</v>
      </c>
      <c r="E74" s="32">
        <v>210427672</v>
      </c>
      <c r="F74" s="33">
        <v>1031</v>
      </c>
      <c r="G74" s="15">
        <v>2651000</v>
      </c>
      <c r="H74" s="17">
        <f t="shared" si="5"/>
        <v>13.2261713679335</v>
      </c>
      <c r="I74" s="17">
        <f t="shared" si="8"/>
        <v>690.75753075873206</v>
      </c>
      <c r="J74" s="17">
        <f>E74/B74</f>
        <v>87.774455986732121</v>
      </c>
      <c r="K74" s="36">
        <v>160.30000000000001</v>
      </c>
      <c r="L74" s="18">
        <f t="shared" si="6"/>
        <v>2.8246575342465752</v>
      </c>
      <c r="M74" s="19">
        <f t="shared" si="7"/>
        <v>1.1057960229718591</v>
      </c>
      <c r="N74" s="20">
        <v>13800</v>
      </c>
      <c r="O74" s="17">
        <v>25.89</v>
      </c>
      <c r="P74" s="21">
        <v>27.7</v>
      </c>
      <c r="Q74" s="21">
        <v>70.03</v>
      </c>
      <c r="R74" s="22">
        <v>29</v>
      </c>
      <c r="S74" s="2">
        <v>0.70599999999999996</v>
      </c>
      <c r="T74" s="3">
        <v>9.4359999999999999</v>
      </c>
      <c r="U74" s="24"/>
      <c r="V74" s="8">
        <v>50.1</v>
      </c>
      <c r="W74" s="18">
        <v>60.31</v>
      </c>
      <c r="X74" s="18">
        <v>208.29</v>
      </c>
      <c r="Y74" s="18">
        <v>22</v>
      </c>
    </row>
    <row r="75" spans="1:25" ht="16" thickBot="1" x14ac:dyDescent="0.4">
      <c r="A75" s="16" t="s">
        <v>144</v>
      </c>
      <c r="B75" s="13">
        <v>2468569</v>
      </c>
      <c r="C75" s="13">
        <v>60000</v>
      </c>
      <c r="D75" s="13">
        <v>858000</v>
      </c>
      <c r="E75" s="32"/>
      <c r="F75" s="30">
        <v>132</v>
      </c>
      <c r="G75" s="15">
        <v>606000</v>
      </c>
      <c r="H75" s="17">
        <f t="shared" si="5"/>
        <v>24.305579467294613</v>
      </c>
      <c r="I75" s="17">
        <f t="shared" si="8"/>
        <v>347.569786382313</v>
      </c>
      <c r="J75" s="18"/>
      <c r="K75" s="37">
        <v>27.1</v>
      </c>
      <c r="L75" s="18">
        <f t="shared" si="6"/>
        <v>0.36164383561643837</v>
      </c>
      <c r="M75" s="19">
        <f t="shared" si="7"/>
        <v>0.24548635261967561</v>
      </c>
      <c r="N75" s="20">
        <v>2100</v>
      </c>
      <c r="O75" s="17">
        <v>28.03</v>
      </c>
      <c r="P75" s="21">
        <v>36.44</v>
      </c>
      <c r="Q75" s="21">
        <v>67.98</v>
      </c>
      <c r="R75" s="22">
        <v>34</v>
      </c>
      <c r="S75" s="2">
        <v>0.5</v>
      </c>
      <c r="T75" s="3">
        <v>4.6374874110000004</v>
      </c>
      <c r="U75" s="24"/>
      <c r="V75" s="8">
        <v>50.5</v>
      </c>
      <c r="W75" s="18">
        <v>41.18</v>
      </c>
      <c r="X75" s="18">
        <v>22.83</v>
      </c>
      <c r="Y75" s="18">
        <v>30</v>
      </c>
    </row>
    <row r="76" spans="1:25" ht="16" thickBot="1" x14ac:dyDescent="0.4">
      <c r="A76" s="16" t="s">
        <v>207</v>
      </c>
      <c r="B76" s="13">
        <v>2037744</v>
      </c>
      <c r="C76" s="13">
        <v>485829</v>
      </c>
      <c r="D76" s="13">
        <v>3602452</v>
      </c>
      <c r="E76" s="32"/>
      <c r="F76" s="30"/>
      <c r="G76" s="15">
        <v>3341000</v>
      </c>
      <c r="H76" s="17">
        <f t="shared" si="5"/>
        <v>238.41512967281463</v>
      </c>
      <c r="I76" s="17">
        <f t="shared" si="8"/>
        <v>1767.8628915113968</v>
      </c>
      <c r="J76" s="18"/>
      <c r="K76" s="37"/>
      <c r="L76" s="18"/>
      <c r="M76" s="19">
        <f t="shared" si="7"/>
        <v>1.6395582565817886</v>
      </c>
      <c r="N76" s="20">
        <v>5600</v>
      </c>
      <c r="O76" s="17">
        <v>27.2</v>
      </c>
      <c r="P76" s="21">
        <v>14.87</v>
      </c>
      <c r="Q76" s="21">
        <v>75.66</v>
      </c>
      <c r="R76" s="22"/>
      <c r="S76" s="2"/>
      <c r="T76" s="3"/>
      <c r="U76" s="24"/>
      <c r="V76" s="8"/>
    </row>
    <row r="77" spans="1:25" ht="16" thickBot="1" x14ac:dyDescent="0.4">
      <c r="A77" s="16" t="s">
        <v>117</v>
      </c>
      <c r="B77" s="13">
        <v>4936390</v>
      </c>
      <c r="C77" s="13">
        <v>337923</v>
      </c>
      <c r="D77" s="13">
        <v>2888000</v>
      </c>
      <c r="E77" s="33">
        <v>394000</v>
      </c>
      <c r="F77" s="33">
        <v>3081</v>
      </c>
      <c r="G77" s="15">
        <v>10299000</v>
      </c>
      <c r="H77" s="17">
        <f t="shared" si="5"/>
        <v>68.455490753364302</v>
      </c>
      <c r="I77" s="17">
        <f t="shared" si="8"/>
        <v>585.04291597706015</v>
      </c>
      <c r="J77" s="17">
        <f>E77/B77</f>
        <v>7.981541166723051E-2</v>
      </c>
      <c r="K77" s="36">
        <v>126</v>
      </c>
      <c r="L77" s="18">
        <f t="shared" ref="L77:L85" si="9">F77/365</f>
        <v>8.4410958904109581</v>
      </c>
      <c r="M77" s="19">
        <f t="shared" si="7"/>
        <v>2.0863424486314899</v>
      </c>
      <c r="N77" s="20">
        <v>15500</v>
      </c>
      <c r="O77" s="17">
        <v>10.79</v>
      </c>
      <c r="P77" s="21">
        <v>14.45</v>
      </c>
      <c r="Q77" s="21">
        <v>77.739999999999995</v>
      </c>
      <c r="R77" s="22">
        <v>56</v>
      </c>
      <c r="S77" s="2">
        <v>0.80200000000000005</v>
      </c>
      <c r="T77" s="3">
        <v>12.82221985</v>
      </c>
      <c r="U77" s="24">
        <v>67.96875</v>
      </c>
      <c r="V77" s="8">
        <v>69.8</v>
      </c>
      <c r="W77" s="18">
        <v>40.82</v>
      </c>
      <c r="X77" s="18">
        <v>308.57</v>
      </c>
      <c r="Y77" s="18">
        <v>14</v>
      </c>
    </row>
    <row r="78" spans="1:25" ht="16" thickBot="1" x14ac:dyDescent="0.4">
      <c r="A78" s="16" t="s">
        <v>15</v>
      </c>
      <c r="B78" s="13">
        <v>84220184</v>
      </c>
      <c r="C78" s="13">
        <v>38600000</v>
      </c>
      <c r="D78" s="13">
        <v>75530000</v>
      </c>
      <c r="E78" s="33">
        <v>211888432</v>
      </c>
      <c r="F78" s="32">
        <v>6527</v>
      </c>
      <c r="G78" s="15">
        <v>726881000</v>
      </c>
      <c r="H78" s="17">
        <f t="shared" si="5"/>
        <v>458.32243729127924</v>
      </c>
      <c r="I78" s="17">
        <f t="shared" si="8"/>
        <v>896.81589866866113</v>
      </c>
      <c r="J78" s="17">
        <f>E78/B78</f>
        <v>2.5158865955457896</v>
      </c>
      <c r="K78" s="37">
        <v>444.5</v>
      </c>
      <c r="L78" s="18">
        <f t="shared" si="9"/>
        <v>17.882191780821916</v>
      </c>
      <c r="M78" s="19">
        <f t="shared" si="7"/>
        <v>8.6307220606404762</v>
      </c>
      <c r="N78" s="20">
        <v>53200</v>
      </c>
      <c r="O78" s="17">
        <v>9.02</v>
      </c>
      <c r="P78" s="21">
        <v>3.14</v>
      </c>
      <c r="Q78" s="21">
        <v>81.72</v>
      </c>
      <c r="R78" s="22">
        <v>79</v>
      </c>
      <c r="S78" s="2">
        <v>0.94199999999999995</v>
      </c>
      <c r="T78" s="3">
        <v>14.090966910000001</v>
      </c>
      <c r="U78" s="24">
        <v>15.374241769313809</v>
      </c>
      <c r="V78" s="8">
        <v>79.7</v>
      </c>
      <c r="W78" s="18">
        <v>77.16</v>
      </c>
      <c r="X78" s="18">
        <v>5478.1</v>
      </c>
    </row>
    <row r="79" spans="1:25" ht="16" thickBot="1" x14ac:dyDescent="0.4">
      <c r="A79" s="16" t="s">
        <v>46</v>
      </c>
      <c r="B79" s="13">
        <v>33846114</v>
      </c>
      <c r="C79" s="13">
        <v>315271</v>
      </c>
      <c r="D79" s="13">
        <v>22440000</v>
      </c>
      <c r="E79" s="33">
        <v>99113656</v>
      </c>
      <c r="F79" s="31">
        <v>329</v>
      </c>
      <c r="G79" s="15">
        <v>18093000</v>
      </c>
      <c r="H79" s="17">
        <f t="shared" si="5"/>
        <v>9.3148359661023417</v>
      </c>
      <c r="I79" s="17">
        <f t="shared" si="8"/>
        <v>663.00078053273705</v>
      </c>
      <c r="J79" s="17">
        <f>E79/B79</f>
        <v>2.9283614656619075</v>
      </c>
      <c r="K79" s="36">
        <v>47.4</v>
      </c>
      <c r="L79" s="18">
        <f t="shared" si="9"/>
        <v>0.90136986301369859</v>
      </c>
      <c r="M79" s="19">
        <f t="shared" si="7"/>
        <v>0.53456653842151569</v>
      </c>
      <c r="N79" s="20">
        <v>5400</v>
      </c>
      <c r="O79" s="17">
        <v>28.04</v>
      </c>
      <c r="P79" s="21">
        <v>31.87</v>
      </c>
      <c r="Q79" s="21">
        <v>69.72</v>
      </c>
      <c r="R79" s="22">
        <v>43</v>
      </c>
      <c r="S79" s="2">
        <v>0.63200000000000001</v>
      </c>
      <c r="T79" s="3">
        <v>8.3298866950000008</v>
      </c>
      <c r="U79" s="24">
        <v>76.546388864517212</v>
      </c>
      <c r="V79" s="8">
        <v>53.3</v>
      </c>
      <c r="W79" s="18">
        <v>40.82</v>
      </c>
      <c r="X79" s="18">
        <v>73.52</v>
      </c>
      <c r="Y79" s="18">
        <v>21</v>
      </c>
    </row>
    <row r="80" spans="1:25" ht="16" thickBot="1" x14ac:dyDescent="0.4">
      <c r="A80" s="16" t="s">
        <v>197</v>
      </c>
      <c r="B80" s="13">
        <v>29629</v>
      </c>
      <c r="C80" s="13">
        <v>17000</v>
      </c>
      <c r="D80" s="13">
        <v>31152</v>
      </c>
      <c r="E80" s="33"/>
      <c r="F80" s="32">
        <v>6840</v>
      </c>
      <c r="G80" s="15">
        <v>14256000</v>
      </c>
      <c r="H80" s="17">
        <f t="shared" si="5"/>
        <v>573.76219244658944</v>
      </c>
      <c r="I80" s="17">
        <f t="shared" si="8"/>
        <v>1051.4023422997739</v>
      </c>
      <c r="J80" s="18"/>
      <c r="K80" s="39">
        <v>34079.800000000003</v>
      </c>
      <c r="L80" s="18">
        <f t="shared" si="9"/>
        <v>18.739726027397261</v>
      </c>
      <c r="M80" s="19">
        <f t="shared" si="7"/>
        <v>481.1502244422694</v>
      </c>
      <c r="N80" s="20">
        <v>61700</v>
      </c>
      <c r="O80" s="17">
        <v>13.84</v>
      </c>
      <c r="P80" s="21">
        <v>6.13</v>
      </c>
      <c r="Q80" s="21">
        <v>80.650000000000006</v>
      </c>
      <c r="R80" s="22"/>
      <c r="S80" s="2"/>
      <c r="T80" s="3"/>
      <c r="U80" s="24"/>
      <c r="V80" s="8"/>
    </row>
    <row r="81" spans="1:25" ht="16" thickBot="1" x14ac:dyDescent="0.4">
      <c r="A81" s="16" t="s">
        <v>77</v>
      </c>
      <c r="B81" s="13">
        <v>10497595</v>
      </c>
      <c r="C81" s="13">
        <v>4913036</v>
      </c>
      <c r="D81" s="13">
        <v>7800000</v>
      </c>
      <c r="E81" s="32">
        <v>15748131</v>
      </c>
      <c r="F81" s="33">
        <v>5359</v>
      </c>
      <c r="G81" s="15">
        <v>70163000</v>
      </c>
      <c r="H81" s="17">
        <f t="shared" si="5"/>
        <v>468.01538828655515</v>
      </c>
      <c r="I81" s="17">
        <f t="shared" si="8"/>
        <v>743.02733149830988</v>
      </c>
      <c r="J81" s="17">
        <f>E81/B81</f>
        <v>1.5001656093610012</v>
      </c>
      <c r="K81" s="36">
        <v>427.6</v>
      </c>
      <c r="L81" s="18">
        <f t="shared" si="9"/>
        <v>14.682191780821919</v>
      </c>
      <c r="M81" s="19">
        <f t="shared" si="7"/>
        <v>6.6837213666558863</v>
      </c>
      <c r="N81" s="20">
        <v>29500</v>
      </c>
      <c r="O81" s="17">
        <v>7.52</v>
      </c>
      <c r="P81" s="21">
        <v>3.49</v>
      </c>
      <c r="Q81" s="21">
        <v>81.709999999999994</v>
      </c>
      <c r="R81" s="22">
        <v>52</v>
      </c>
      <c r="S81" s="2">
        <v>0.88700000000000001</v>
      </c>
      <c r="T81" s="3">
        <v>11.408530239999999</v>
      </c>
      <c r="U81" s="24">
        <v>46.47519588470459</v>
      </c>
      <c r="V81" s="8">
        <v>70.3</v>
      </c>
      <c r="W81" s="18">
        <v>48.76</v>
      </c>
      <c r="X81" s="18">
        <v>1569.03</v>
      </c>
    </row>
    <row r="82" spans="1:25" ht="16" thickBot="1" x14ac:dyDescent="0.4">
      <c r="A82" s="16" t="s">
        <v>189</v>
      </c>
      <c r="B82" s="13">
        <v>57777</v>
      </c>
      <c r="C82" s="13">
        <v>6352</v>
      </c>
      <c r="D82" s="13">
        <v>38920</v>
      </c>
      <c r="E82" s="32"/>
      <c r="F82" s="32">
        <v>8296</v>
      </c>
      <c r="G82" s="15">
        <v>605000</v>
      </c>
      <c r="H82" s="17">
        <f t="shared" si="5"/>
        <v>109.93994149921249</v>
      </c>
      <c r="I82" s="17">
        <f t="shared" si="8"/>
        <v>673.62445263686243</v>
      </c>
      <c r="J82" s="18"/>
      <c r="K82" s="39">
        <v>1087</v>
      </c>
      <c r="L82" s="18">
        <f t="shared" si="9"/>
        <v>22.728767123287671</v>
      </c>
      <c r="M82" s="19">
        <f t="shared" si="7"/>
        <v>10.471294805891619</v>
      </c>
      <c r="N82" s="20">
        <v>41800</v>
      </c>
      <c r="O82" s="17">
        <v>13.66</v>
      </c>
      <c r="P82" s="21">
        <v>8.6</v>
      </c>
      <c r="Q82" s="21">
        <v>74.25</v>
      </c>
      <c r="R82" s="22"/>
      <c r="S82" s="2"/>
      <c r="T82" s="3"/>
      <c r="U82" s="24"/>
      <c r="V82" s="8"/>
    </row>
    <row r="83" spans="1:25" ht="16" thickBot="1" x14ac:dyDescent="0.4">
      <c r="A83" s="16" t="s">
        <v>178</v>
      </c>
      <c r="B83" s="13">
        <v>114299</v>
      </c>
      <c r="C83" s="13">
        <v>26000</v>
      </c>
      <c r="D83" s="13">
        <v>93600</v>
      </c>
      <c r="E83" s="32"/>
      <c r="F83" s="33">
        <v>1679</v>
      </c>
      <c r="G83" s="15">
        <v>316000</v>
      </c>
      <c r="H83" s="17">
        <f t="shared" si="5"/>
        <v>227.47355619909186</v>
      </c>
      <c r="I83" s="17">
        <f t="shared" si="8"/>
        <v>818.90480231673064</v>
      </c>
      <c r="J83" s="18"/>
      <c r="K83" s="36">
        <v>278.10000000000002</v>
      </c>
      <c r="L83" s="18">
        <f t="shared" si="9"/>
        <v>4.5999999999999996</v>
      </c>
      <c r="M83" s="19">
        <f t="shared" si="7"/>
        <v>2.7646786061120396</v>
      </c>
      <c r="N83" s="20">
        <v>13700</v>
      </c>
      <c r="O83" s="17">
        <v>13.61</v>
      </c>
      <c r="P83" s="21">
        <v>9.1999999999999993</v>
      </c>
      <c r="Q83" s="21">
        <v>76</v>
      </c>
      <c r="R83" s="22">
        <v>52</v>
      </c>
      <c r="S83" s="2">
        <v>0.79500000000000004</v>
      </c>
      <c r="T83" s="3">
        <v>9.0321040000000004</v>
      </c>
      <c r="U83" s="24"/>
      <c r="V83" s="8"/>
      <c r="W83" s="18">
        <v>41.39</v>
      </c>
      <c r="X83" s="18">
        <v>487.6</v>
      </c>
    </row>
    <row r="84" spans="1:25" ht="16" thickBot="1" x14ac:dyDescent="0.4">
      <c r="A84" s="16" t="s">
        <v>176</v>
      </c>
      <c r="B84" s="13">
        <v>169330</v>
      </c>
      <c r="C84" s="13">
        <v>70000</v>
      </c>
      <c r="D84" s="13">
        <v>136850</v>
      </c>
      <c r="E84" s="32"/>
      <c r="F84" s="33">
        <v>9828</v>
      </c>
      <c r="G84" s="15">
        <v>1828000</v>
      </c>
      <c r="H84" s="17">
        <f t="shared" si="5"/>
        <v>413.39396444811905</v>
      </c>
      <c r="I84" s="17">
        <f t="shared" si="8"/>
        <v>808.18520049607275</v>
      </c>
      <c r="J84" s="18"/>
      <c r="K84" s="38">
        <v>1182.5</v>
      </c>
      <c r="L84" s="18">
        <f t="shared" si="9"/>
        <v>26.926027397260274</v>
      </c>
      <c r="M84" s="19">
        <f t="shared" si="7"/>
        <v>10.795488100159451</v>
      </c>
      <c r="N84" s="20">
        <v>35600</v>
      </c>
      <c r="O84" s="17">
        <v>18.329999999999998</v>
      </c>
      <c r="P84" s="21">
        <v>11.2</v>
      </c>
      <c r="Q84" s="21">
        <v>77.739999999999995</v>
      </c>
      <c r="R84" s="22"/>
      <c r="S84" s="2"/>
      <c r="T84" s="3"/>
      <c r="U84" s="24"/>
      <c r="V84" s="8"/>
    </row>
    <row r="85" spans="1:25" ht="16" thickBot="1" x14ac:dyDescent="0.4">
      <c r="A85" s="16" t="s">
        <v>67</v>
      </c>
      <c r="B85" s="13">
        <v>17980803</v>
      </c>
      <c r="C85" s="13">
        <v>2319643</v>
      </c>
      <c r="D85" s="13">
        <v>9180000</v>
      </c>
      <c r="E85" s="33">
        <v>12032702</v>
      </c>
      <c r="F85" s="30">
        <v>609</v>
      </c>
      <c r="G85" s="15">
        <v>19041000</v>
      </c>
      <c r="H85" s="17">
        <f t="shared" si="5"/>
        <v>129.00664113832957</v>
      </c>
      <c r="I85" s="17">
        <f t="shared" si="8"/>
        <v>510.54449570466903</v>
      </c>
      <c r="J85" s="17">
        <f>E85/B85</f>
        <v>0.66919714319766477</v>
      </c>
      <c r="K85" s="37">
        <v>86</v>
      </c>
      <c r="L85" s="18">
        <f t="shared" si="9"/>
        <v>1.6684931506849314</v>
      </c>
      <c r="M85" s="19">
        <f t="shared" si="7"/>
        <v>1.0589627170710896</v>
      </c>
      <c r="N85" s="20">
        <v>8900</v>
      </c>
      <c r="O85" s="17">
        <v>21.88</v>
      </c>
      <c r="P85" s="21">
        <v>25.57</v>
      </c>
      <c r="Q85" s="21">
        <v>73.180000000000007</v>
      </c>
      <c r="R85" s="22">
        <v>24</v>
      </c>
      <c r="S85" s="2">
        <v>0.627</v>
      </c>
      <c r="T85" s="3">
        <v>5.6813001630000004</v>
      </c>
      <c r="U85" s="24">
        <v>28.772804141044624</v>
      </c>
      <c r="V85" s="8">
        <v>65.8</v>
      </c>
      <c r="W85" s="18">
        <v>38.43</v>
      </c>
      <c r="X85" s="18">
        <v>278.55</v>
      </c>
      <c r="Y85" s="18">
        <v>30</v>
      </c>
    </row>
    <row r="86" spans="1:25" ht="16" thickBot="1" x14ac:dyDescent="0.4">
      <c r="A86" s="16" t="s">
        <v>218</v>
      </c>
      <c r="B86" s="13">
        <v>67642</v>
      </c>
      <c r="C86" s="13">
        <v>33930</v>
      </c>
      <c r="D86" s="13">
        <v>55069</v>
      </c>
      <c r="E86" s="33"/>
      <c r="F86" s="30"/>
      <c r="G86" s="15"/>
      <c r="H86" s="17">
        <f t="shared" si="5"/>
        <v>501.6114248543804</v>
      </c>
      <c r="I86" s="17">
        <f t="shared" si="8"/>
        <v>814.12436060435823</v>
      </c>
      <c r="J86" s="18"/>
      <c r="K86" s="37"/>
      <c r="L86" s="18"/>
      <c r="M86" s="19"/>
      <c r="N86" s="20">
        <v>52500</v>
      </c>
      <c r="O86" s="17">
        <v>9.73</v>
      </c>
      <c r="P86" s="21">
        <v>3.3</v>
      </c>
      <c r="Q86" s="21">
        <v>83.42</v>
      </c>
      <c r="R86" s="22"/>
      <c r="S86" s="2"/>
      <c r="T86" s="3"/>
      <c r="U86" s="24"/>
      <c r="V86" s="8"/>
    </row>
    <row r="87" spans="1:25" ht="16" thickBot="1" x14ac:dyDescent="0.4">
      <c r="A87" s="16" t="s">
        <v>72</v>
      </c>
      <c r="B87" s="13">
        <v>13607249</v>
      </c>
      <c r="C87" s="14">
        <v>0</v>
      </c>
      <c r="D87" s="13">
        <v>4900000</v>
      </c>
      <c r="E87" s="33"/>
      <c r="F87" s="31">
        <v>47</v>
      </c>
      <c r="G87" s="15">
        <v>2981000</v>
      </c>
      <c r="I87" s="17">
        <f t="shared" si="8"/>
        <v>360.10217789062284</v>
      </c>
      <c r="J87" s="18"/>
      <c r="K87" s="36">
        <v>24.8</v>
      </c>
      <c r="L87" s="18">
        <f t="shared" ref="L87:L103" si="10">F87/365</f>
        <v>0.12876712328767123</v>
      </c>
      <c r="M87" s="19">
        <f t="shared" ref="M87:M134" si="11">G87/B87</f>
        <v>0.2190744065901932</v>
      </c>
      <c r="N87" s="20">
        <v>2600</v>
      </c>
      <c r="O87" s="17">
        <v>35.47</v>
      </c>
      <c r="P87" s="21">
        <v>48.32</v>
      </c>
      <c r="Q87" s="21">
        <v>64.27</v>
      </c>
      <c r="R87" s="22">
        <v>25</v>
      </c>
      <c r="S87" s="2">
        <v>0.46500000000000002</v>
      </c>
      <c r="T87" s="3">
        <v>2.2021259519999998</v>
      </c>
      <c r="U87" s="24"/>
      <c r="V87" s="8">
        <v>45.4</v>
      </c>
      <c r="W87" s="18">
        <v>22.52</v>
      </c>
      <c r="X87" s="18">
        <v>42.68</v>
      </c>
      <c r="Y87" s="18">
        <v>51</v>
      </c>
    </row>
    <row r="88" spans="1:25" ht="16" thickBot="1" x14ac:dyDescent="0.4">
      <c r="A88" s="16" t="s">
        <v>145</v>
      </c>
      <c r="B88" s="13">
        <v>2078820</v>
      </c>
      <c r="C88" s="13">
        <v>4800</v>
      </c>
      <c r="D88" s="13">
        <v>735000</v>
      </c>
      <c r="E88" s="33"/>
      <c r="F88" s="30">
        <v>20</v>
      </c>
      <c r="G88" s="15">
        <v>342000</v>
      </c>
      <c r="H88" s="17">
        <f t="shared" ref="H88:H119" si="12">1000*C88/(B88)</f>
        <v>2.3090022224146391</v>
      </c>
      <c r="I88" s="17">
        <f t="shared" si="8"/>
        <v>353.56596530724158</v>
      </c>
      <c r="J88" s="18"/>
      <c r="K88" s="37">
        <v>23.2</v>
      </c>
      <c r="L88" s="18">
        <f t="shared" si="10"/>
        <v>5.4794520547945202E-2</v>
      </c>
      <c r="M88" s="19">
        <f t="shared" si="11"/>
        <v>0.16451640834704304</v>
      </c>
      <c r="N88" s="20">
        <v>1800</v>
      </c>
      <c r="O88" s="17">
        <v>36.25</v>
      </c>
      <c r="P88" s="21">
        <v>47.69</v>
      </c>
      <c r="Q88" s="21">
        <v>64.099999999999994</v>
      </c>
      <c r="R88" s="22">
        <v>21</v>
      </c>
      <c r="S88" s="2">
        <v>0.48299999999999998</v>
      </c>
      <c r="T88" s="3">
        <v>3.5837189999999999</v>
      </c>
      <c r="U88" s="24"/>
      <c r="V88" s="8">
        <v>31.6</v>
      </c>
      <c r="W88" s="18">
        <v>6.4</v>
      </c>
      <c r="X88" s="18">
        <v>61.01</v>
      </c>
      <c r="Y88" s="18">
        <v>24</v>
      </c>
    </row>
    <row r="89" spans="1:25" ht="16" thickBot="1" x14ac:dyDescent="0.4">
      <c r="A89" s="16" t="s">
        <v>156</v>
      </c>
      <c r="B89" s="13">
        <v>791739</v>
      </c>
      <c r="C89" s="13">
        <v>130000</v>
      </c>
      <c r="D89" s="13">
        <v>680000</v>
      </c>
      <c r="E89" s="33"/>
      <c r="F89" s="33">
        <v>1024</v>
      </c>
      <c r="G89" s="15">
        <v>2743000</v>
      </c>
      <c r="H89" s="17">
        <f t="shared" si="12"/>
        <v>164.19552403001495</v>
      </c>
      <c r="I89" s="17">
        <f t="shared" si="8"/>
        <v>858.86889492623197</v>
      </c>
      <c r="J89" s="18"/>
      <c r="K89" s="36">
        <v>278.2</v>
      </c>
      <c r="L89" s="18">
        <f t="shared" si="10"/>
        <v>2.8054794520547945</v>
      </c>
      <c r="M89" s="19">
        <f t="shared" si="11"/>
        <v>3.4645255570333151</v>
      </c>
      <c r="N89" s="20">
        <v>21900</v>
      </c>
      <c r="O89" s="17">
        <v>16.739999999999998</v>
      </c>
      <c r="P89" s="21">
        <v>21.63</v>
      </c>
      <c r="Q89" s="21">
        <v>72.150000000000006</v>
      </c>
      <c r="R89" s="22">
        <v>40</v>
      </c>
      <c r="S89" s="2">
        <v>0.71399999999999997</v>
      </c>
      <c r="T89" s="3">
        <v>8.6174769999999992</v>
      </c>
      <c r="U89" s="24"/>
      <c r="V89" s="8">
        <v>67.099999999999994</v>
      </c>
      <c r="W89" s="18">
        <v>59.45</v>
      </c>
      <c r="X89" s="18">
        <v>319.36</v>
      </c>
      <c r="Y89" s="18">
        <v>30</v>
      </c>
    </row>
    <row r="90" spans="1:25" ht="16" thickBot="1" x14ac:dyDescent="0.4">
      <c r="A90" s="16" t="s">
        <v>84</v>
      </c>
      <c r="B90" s="13">
        <v>11470261</v>
      </c>
      <c r="C90" s="13">
        <v>6000</v>
      </c>
      <c r="D90" s="13">
        <v>4290000</v>
      </c>
      <c r="E90" s="33"/>
      <c r="F90" s="30">
        <v>37</v>
      </c>
      <c r="G90" s="15">
        <v>3139000</v>
      </c>
      <c r="H90" s="17">
        <f t="shared" si="12"/>
        <v>0.52309184594840519</v>
      </c>
      <c r="I90" s="17">
        <f t="shared" si="8"/>
        <v>374.01066985310973</v>
      </c>
      <c r="J90" s="18"/>
      <c r="K90" s="37">
        <v>32.5</v>
      </c>
      <c r="L90" s="18">
        <f t="shared" si="10"/>
        <v>0.10136986301369863</v>
      </c>
      <c r="M90" s="19">
        <f t="shared" si="11"/>
        <v>0.27366421740534064</v>
      </c>
      <c r="N90" s="20">
        <v>2900</v>
      </c>
      <c r="O90" s="17">
        <v>20.81</v>
      </c>
      <c r="P90" s="21">
        <v>38.78</v>
      </c>
      <c r="Q90" s="21">
        <v>66.3</v>
      </c>
      <c r="R90" s="22">
        <v>17</v>
      </c>
      <c r="S90" s="2">
        <v>0.53500000000000003</v>
      </c>
      <c r="T90" s="3">
        <v>5.5540000000000003</v>
      </c>
      <c r="U90" s="24">
        <v>72.087132930755615</v>
      </c>
      <c r="V90" s="8">
        <v>33.4</v>
      </c>
      <c r="W90" s="18">
        <v>10.42</v>
      </c>
      <c r="X90" s="18">
        <v>49.09</v>
      </c>
      <c r="Y90" s="18">
        <v>18</v>
      </c>
    </row>
    <row r="91" spans="1:25" ht="16" thickBot="1" x14ac:dyDescent="0.4">
      <c r="A91" s="16" t="s">
        <v>89</v>
      </c>
      <c r="B91" s="13">
        <v>9571352</v>
      </c>
      <c r="C91" s="13">
        <v>465521</v>
      </c>
      <c r="D91" s="13">
        <v>4800000</v>
      </c>
      <c r="E91" s="33"/>
      <c r="F91" s="31">
        <v>779</v>
      </c>
      <c r="G91" s="15">
        <v>8523000</v>
      </c>
      <c r="H91" s="17">
        <f t="shared" si="12"/>
        <v>48.636911483351568</v>
      </c>
      <c r="I91" s="17">
        <f t="shared" si="8"/>
        <v>501.49654928582714</v>
      </c>
      <c r="J91" s="18"/>
      <c r="K91" s="36">
        <v>95.9</v>
      </c>
      <c r="L91" s="18">
        <f t="shared" si="10"/>
        <v>2.1342465753424658</v>
      </c>
      <c r="M91" s="19">
        <f t="shared" si="11"/>
        <v>0.89046981032564676</v>
      </c>
      <c r="N91" s="20">
        <v>5600</v>
      </c>
      <c r="O91" s="17">
        <v>17.64</v>
      </c>
      <c r="P91" s="21">
        <v>14.77</v>
      </c>
      <c r="Q91" s="21">
        <v>75.430000000000007</v>
      </c>
      <c r="R91" s="22">
        <v>23</v>
      </c>
      <c r="S91" s="2">
        <v>0.621</v>
      </c>
      <c r="T91" s="3">
        <v>7.0884799960000002</v>
      </c>
      <c r="U91" s="24"/>
      <c r="V91" s="8">
        <v>60.8</v>
      </c>
      <c r="W91" s="18">
        <v>39.33</v>
      </c>
      <c r="X91" s="18">
        <v>184.04</v>
      </c>
      <c r="Y91" s="18">
        <v>34</v>
      </c>
    </row>
    <row r="92" spans="1:25" ht="16" thickBot="1" x14ac:dyDescent="0.4">
      <c r="A92" s="16" t="s">
        <v>97</v>
      </c>
      <c r="B92" s="13">
        <v>7288167</v>
      </c>
      <c r="C92" s="13">
        <v>3856180</v>
      </c>
      <c r="D92" s="13">
        <v>6975000</v>
      </c>
      <c r="E92" s="33">
        <v>100000</v>
      </c>
      <c r="F92" s="32">
        <v>5777</v>
      </c>
      <c r="G92" s="15">
        <v>92493000</v>
      </c>
      <c r="H92" s="17">
        <f t="shared" si="12"/>
        <v>529.10148738359044</v>
      </c>
      <c r="I92" s="17">
        <f t="shared" si="8"/>
        <v>957.03075958605234</v>
      </c>
      <c r="J92" s="18"/>
      <c r="K92" s="37">
        <v>864.5</v>
      </c>
      <c r="L92" s="18">
        <f t="shared" si="10"/>
        <v>15.827397260273973</v>
      </c>
      <c r="M92" s="19">
        <f t="shared" si="11"/>
        <v>12.690845311310786</v>
      </c>
      <c r="N92" s="20">
        <v>60000</v>
      </c>
      <c r="O92" s="17">
        <v>7.85</v>
      </c>
      <c r="P92" s="21">
        <v>2.52</v>
      </c>
      <c r="Q92" s="21">
        <v>83.8</v>
      </c>
      <c r="R92" s="22">
        <v>76</v>
      </c>
      <c r="S92" s="2">
        <v>0.95199999999999996</v>
      </c>
      <c r="T92" s="3">
        <v>12.22620964</v>
      </c>
      <c r="U92" s="24">
        <v>42.276027798652649</v>
      </c>
      <c r="V92" s="8"/>
    </row>
    <row r="93" spans="1:25" ht="16" thickBot="1" x14ac:dyDescent="0.4">
      <c r="A93" s="16" t="s">
        <v>85</v>
      </c>
      <c r="B93" s="13">
        <v>9670009</v>
      </c>
      <c r="C93" s="13">
        <v>2955979</v>
      </c>
      <c r="D93" s="13">
        <v>8633000</v>
      </c>
      <c r="E93" s="33">
        <v>36018333</v>
      </c>
      <c r="F93" s="33">
        <v>4037</v>
      </c>
      <c r="G93" s="15">
        <v>48589000</v>
      </c>
      <c r="H93" s="17">
        <f t="shared" si="12"/>
        <v>305.6852377283206</v>
      </c>
      <c r="I93" s="17">
        <f t="shared" si="8"/>
        <v>892.76028595216405</v>
      </c>
      <c r="J93" s="17">
        <f>E93/B93</f>
        <v>3.7247465850342021</v>
      </c>
      <c r="K93" s="36">
        <v>244.5</v>
      </c>
      <c r="L93" s="18">
        <f t="shared" si="10"/>
        <v>11.06027397260274</v>
      </c>
      <c r="M93" s="19">
        <f t="shared" si="11"/>
        <v>5.0247109387385267</v>
      </c>
      <c r="N93" s="20">
        <v>33600</v>
      </c>
      <c r="O93" s="17">
        <v>8.58</v>
      </c>
      <c r="P93" s="21">
        <v>4.55</v>
      </c>
      <c r="Q93" s="21">
        <v>77.44</v>
      </c>
      <c r="R93" s="22">
        <v>42</v>
      </c>
      <c r="S93" s="2">
        <v>0.84599999999999997</v>
      </c>
      <c r="T93" s="3">
        <v>12.24958992</v>
      </c>
      <c r="U93" s="24">
        <v>39.851221442222602</v>
      </c>
      <c r="V93" s="8">
        <v>73.5</v>
      </c>
      <c r="W93" s="18">
        <v>68.31</v>
      </c>
      <c r="X93" s="18">
        <v>1053.72</v>
      </c>
    </row>
    <row r="94" spans="1:25" ht="16" thickBot="1" x14ac:dyDescent="0.4">
      <c r="A94" s="16" t="s">
        <v>169</v>
      </c>
      <c r="B94" s="13">
        <v>360872</v>
      </c>
      <c r="C94" s="13">
        <v>100482</v>
      </c>
      <c r="D94" s="13">
        <v>370000</v>
      </c>
      <c r="E94" s="33"/>
      <c r="F94" s="32">
        <v>53228</v>
      </c>
      <c r="G94" s="15">
        <v>3337000</v>
      </c>
      <c r="H94" s="17">
        <f t="shared" si="12"/>
        <v>278.44221773925381</v>
      </c>
      <c r="I94" s="17">
        <f t="shared" si="8"/>
        <v>1025.2942871710745</v>
      </c>
      <c r="J94" s="18"/>
      <c r="K94" s="37">
        <v>880.9</v>
      </c>
      <c r="L94" s="18">
        <f t="shared" si="10"/>
        <v>145.83013698630137</v>
      </c>
      <c r="M94" s="19">
        <f t="shared" si="11"/>
        <v>9.2470460440266908</v>
      </c>
      <c r="N94" s="20">
        <v>53600</v>
      </c>
      <c r="O94" s="17">
        <v>12.8</v>
      </c>
      <c r="P94" s="21">
        <v>1.63</v>
      </c>
      <c r="Q94" s="21">
        <v>83.83</v>
      </c>
      <c r="R94" s="22">
        <v>74</v>
      </c>
      <c r="S94" s="2">
        <v>0.95899999999999996</v>
      </c>
      <c r="T94" s="3">
        <v>13.76716995</v>
      </c>
      <c r="U94" s="24"/>
      <c r="V94" s="8">
        <v>83.3</v>
      </c>
      <c r="W94" s="18">
        <v>82.8</v>
      </c>
      <c r="X94" s="18">
        <v>5865.23</v>
      </c>
    </row>
    <row r="95" spans="1:25" ht="16" thickBot="1" x14ac:dyDescent="0.4">
      <c r="A95" s="16" t="s">
        <v>1</v>
      </c>
      <c r="B95" s="13">
        <v>1399179585</v>
      </c>
      <c r="C95" s="13">
        <v>23773751</v>
      </c>
      <c r="D95" s="13">
        <v>644000000</v>
      </c>
      <c r="E95" s="32">
        <v>1016370639</v>
      </c>
      <c r="F95" s="31">
        <v>858</v>
      </c>
      <c r="G95" s="15">
        <v>2314738000</v>
      </c>
      <c r="H95" s="17">
        <f t="shared" si="12"/>
        <v>16.991207744072394</v>
      </c>
      <c r="I95" s="17">
        <f t="shared" si="8"/>
        <v>460.26972298913296</v>
      </c>
      <c r="J95" s="17">
        <f t="shared" ref="J95:J103" si="13">E95/B95</f>
        <v>0.72640470879940688</v>
      </c>
      <c r="K95" s="36">
        <v>51.4</v>
      </c>
      <c r="L95" s="18">
        <f t="shared" si="10"/>
        <v>2.3506849315068492</v>
      </c>
      <c r="M95" s="19">
        <f t="shared" si="11"/>
        <v>1.654353754739782</v>
      </c>
      <c r="N95" s="20">
        <v>6600</v>
      </c>
      <c r="O95" s="17">
        <v>16.53</v>
      </c>
      <c r="P95" s="21">
        <v>30.36</v>
      </c>
      <c r="Q95" s="21">
        <v>67.69</v>
      </c>
      <c r="R95" s="22">
        <v>40</v>
      </c>
      <c r="S95" s="2">
        <v>0.63300000000000001</v>
      </c>
      <c r="T95" s="3">
        <v>6.6551091949999996</v>
      </c>
      <c r="U95" s="24">
        <v>75.088232755661011</v>
      </c>
      <c r="V95" s="8">
        <v>64.3</v>
      </c>
      <c r="W95" s="18">
        <v>33.479999999999997</v>
      </c>
      <c r="X95" s="18">
        <v>60.67</v>
      </c>
      <c r="Y95" s="18">
        <v>27</v>
      </c>
    </row>
    <row r="96" spans="1:25" ht="16" thickBot="1" x14ac:dyDescent="0.4">
      <c r="A96" s="16" t="s">
        <v>3</v>
      </c>
      <c r="B96" s="13">
        <v>279476346</v>
      </c>
      <c r="C96" s="13">
        <v>8998814</v>
      </c>
      <c r="D96" s="13">
        <v>167400000</v>
      </c>
      <c r="E96" s="32">
        <v>945637219</v>
      </c>
      <c r="F96" s="30">
        <v>816</v>
      </c>
      <c r="G96" s="15">
        <v>563543000</v>
      </c>
      <c r="H96" s="17">
        <f t="shared" si="12"/>
        <v>32.198839468153061</v>
      </c>
      <c r="I96" s="17">
        <f t="shared" si="8"/>
        <v>598.97734601124353</v>
      </c>
      <c r="J96" s="17">
        <f t="shared" si="13"/>
        <v>3.3836037737519296</v>
      </c>
      <c r="K96" s="37">
        <v>95.1</v>
      </c>
      <c r="L96" s="18">
        <f t="shared" si="10"/>
        <v>2.2356164383561645</v>
      </c>
      <c r="M96" s="19">
        <f t="shared" si="11"/>
        <v>2.0164246744516978</v>
      </c>
      <c r="N96" s="20">
        <v>11900</v>
      </c>
      <c r="O96" s="17">
        <v>15.05</v>
      </c>
      <c r="P96" s="21">
        <v>19.309999999999999</v>
      </c>
      <c r="Q96" s="21">
        <v>73.33</v>
      </c>
      <c r="R96" s="22">
        <v>34</v>
      </c>
      <c r="S96" s="2">
        <v>0.70499999999999996</v>
      </c>
      <c r="T96" s="3">
        <v>8.5565099720000006</v>
      </c>
      <c r="U96" s="24">
        <v>84.256649017333984</v>
      </c>
      <c r="V96" s="8">
        <v>70.599999999999994</v>
      </c>
      <c r="W96" s="18">
        <v>48.94</v>
      </c>
      <c r="X96" s="18">
        <v>120.59</v>
      </c>
      <c r="Y96" s="18">
        <v>14</v>
      </c>
    </row>
    <row r="97" spans="1:25" ht="16" thickBot="1" x14ac:dyDescent="0.4">
      <c r="A97" s="16" t="s">
        <v>16</v>
      </c>
      <c r="B97" s="13">
        <v>87590873</v>
      </c>
      <c r="C97" s="13">
        <v>29306782</v>
      </c>
      <c r="D97" s="13">
        <v>69520000</v>
      </c>
      <c r="E97" s="33">
        <v>4376194355</v>
      </c>
      <c r="F97" s="33">
        <v>2970</v>
      </c>
      <c r="G97" s="15">
        <v>646038000</v>
      </c>
      <c r="H97" s="17">
        <f t="shared" si="12"/>
        <v>334.58716640488331</v>
      </c>
      <c r="I97" s="17">
        <f t="shared" si="8"/>
        <v>793.6900000985263</v>
      </c>
      <c r="J97" s="17">
        <f t="shared" si="13"/>
        <v>49.961762054820483</v>
      </c>
      <c r="K97" s="36">
        <v>347.6</v>
      </c>
      <c r="L97" s="18">
        <f t="shared" si="10"/>
        <v>8.1369863013698627</v>
      </c>
      <c r="M97" s="19">
        <f t="shared" si="11"/>
        <v>7.3756314770375679</v>
      </c>
      <c r="N97" s="20">
        <v>15000</v>
      </c>
      <c r="O97" s="17">
        <v>14.79</v>
      </c>
      <c r="P97" s="21">
        <v>14.58</v>
      </c>
      <c r="Q97" s="21">
        <v>75.44</v>
      </c>
      <c r="R97" s="22">
        <v>25</v>
      </c>
      <c r="S97" s="2">
        <v>0.77400000000000002</v>
      </c>
      <c r="T97" s="3">
        <v>10.63645314</v>
      </c>
      <c r="U97" s="24">
        <v>77.499997615814209</v>
      </c>
      <c r="V97" s="8">
        <v>38.9</v>
      </c>
      <c r="W97" s="18">
        <v>49.5</v>
      </c>
      <c r="X97" s="18">
        <v>450.6</v>
      </c>
      <c r="Y97" s="18">
        <v>17</v>
      </c>
    </row>
    <row r="98" spans="1:25" ht="16" thickBot="1" x14ac:dyDescent="0.4">
      <c r="A98" s="16" t="s">
        <v>37</v>
      </c>
      <c r="B98" s="13">
        <v>41266109</v>
      </c>
      <c r="C98" s="13">
        <v>3048736</v>
      </c>
      <c r="D98" s="13">
        <v>21560000</v>
      </c>
      <c r="E98" s="32">
        <v>4443457393</v>
      </c>
      <c r="F98" s="32">
        <v>1051</v>
      </c>
      <c r="G98" s="15">
        <v>143479000</v>
      </c>
      <c r="H98" s="17">
        <f t="shared" si="12"/>
        <v>73.87989984711183</v>
      </c>
      <c r="I98" s="17">
        <f t="shared" ref="I98:I108" si="14">1000*D98/B98</f>
        <v>522.46263392557796</v>
      </c>
      <c r="J98" s="17">
        <f t="shared" si="13"/>
        <v>107.67812863093053</v>
      </c>
      <c r="K98" s="37">
        <v>358.9</v>
      </c>
      <c r="L98" s="18">
        <f t="shared" si="10"/>
        <v>2.8794520547945206</v>
      </c>
      <c r="M98" s="19">
        <f t="shared" si="11"/>
        <v>3.4769209764846014</v>
      </c>
      <c r="N98" s="20">
        <v>9000</v>
      </c>
      <c r="O98" s="17">
        <v>24.22</v>
      </c>
      <c r="P98" s="21">
        <v>19.170000000000002</v>
      </c>
      <c r="Q98" s="21">
        <v>73.45</v>
      </c>
      <c r="R98" s="22">
        <v>23</v>
      </c>
      <c r="S98" s="2">
        <v>0.68600000000000005</v>
      </c>
      <c r="T98" s="3">
        <v>7.9055934890000001</v>
      </c>
      <c r="U98" s="24">
        <v>87.321579456329346</v>
      </c>
      <c r="V98" s="8">
        <v>43.1</v>
      </c>
      <c r="W98" s="18">
        <v>49.37</v>
      </c>
      <c r="X98" s="18">
        <v>239.58</v>
      </c>
      <c r="Y98" s="18">
        <v>24</v>
      </c>
    </row>
    <row r="99" spans="1:25" ht="16" thickBot="1" x14ac:dyDescent="0.4">
      <c r="A99" s="16" t="s">
        <v>118</v>
      </c>
      <c r="B99" s="13">
        <v>5323991</v>
      </c>
      <c r="C99" s="13">
        <v>1595061</v>
      </c>
      <c r="D99" s="13">
        <v>4750000</v>
      </c>
      <c r="E99" s="33">
        <v>283000</v>
      </c>
      <c r="F99" s="33">
        <v>5468</v>
      </c>
      <c r="G99" s="15">
        <v>35475000</v>
      </c>
      <c r="H99" s="17">
        <f t="shared" si="12"/>
        <v>299.59874086939664</v>
      </c>
      <c r="I99" s="17">
        <f t="shared" si="14"/>
        <v>892.18783427695496</v>
      </c>
      <c r="J99" s="17">
        <f t="shared" si="13"/>
        <v>5.3155612021132267E-2</v>
      </c>
      <c r="K99" s="36">
        <v>497.5</v>
      </c>
      <c r="L99" s="18">
        <f t="shared" si="10"/>
        <v>14.980821917808219</v>
      </c>
      <c r="M99" s="19">
        <f t="shared" si="11"/>
        <v>6.6632344044157854</v>
      </c>
      <c r="N99" s="20">
        <v>102500</v>
      </c>
      <c r="O99" s="17">
        <v>12.08</v>
      </c>
      <c r="P99" s="21">
        <v>3.41</v>
      </c>
      <c r="Q99" s="21">
        <v>81.87</v>
      </c>
      <c r="R99" s="22">
        <v>77</v>
      </c>
      <c r="S99" s="2">
        <v>0.94499999999999995</v>
      </c>
      <c r="T99" s="3">
        <v>11.58222303</v>
      </c>
      <c r="U99" s="24"/>
      <c r="V99" s="8">
        <v>87.2</v>
      </c>
      <c r="W99" s="18">
        <v>74.63</v>
      </c>
      <c r="X99" s="18">
        <v>5431</v>
      </c>
    </row>
    <row r="100" spans="1:25" ht="16" thickBot="1" x14ac:dyDescent="0.4">
      <c r="A100" s="16" t="s">
        <v>94</v>
      </c>
      <c r="B100" s="13">
        <v>9043387</v>
      </c>
      <c r="C100" s="13">
        <v>3500000</v>
      </c>
      <c r="D100" s="13">
        <v>8010000</v>
      </c>
      <c r="E100" s="33">
        <v>5977000</v>
      </c>
      <c r="F100" s="32">
        <v>6783</v>
      </c>
      <c r="G100" s="15">
        <v>61092000</v>
      </c>
      <c r="H100" s="17">
        <f t="shared" si="12"/>
        <v>387.02313635366926</v>
      </c>
      <c r="I100" s="17">
        <f t="shared" si="14"/>
        <v>885.73009205511164</v>
      </c>
      <c r="J100" s="17">
        <f t="shared" si="13"/>
        <v>0.66092493885310888</v>
      </c>
      <c r="K100" s="37">
        <v>446.6</v>
      </c>
      <c r="L100" s="18">
        <f t="shared" si="10"/>
        <v>18.583561643835615</v>
      </c>
      <c r="M100" s="19">
        <f t="shared" si="11"/>
        <v>6.7554335560338181</v>
      </c>
      <c r="N100" s="20">
        <v>42100</v>
      </c>
      <c r="O100" s="17">
        <v>17.3</v>
      </c>
      <c r="P100" s="21">
        <v>3.49</v>
      </c>
      <c r="Q100" s="21">
        <v>83.54</v>
      </c>
      <c r="R100" s="22">
        <v>63</v>
      </c>
      <c r="S100" s="2">
        <v>0.91900000000000004</v>
      </c>
      <c r="T100" s="3">
        <v>13.344866400000001</v>
      </c>
      <c r="U100" s="24"/>
      <c r="V100" s="8">
        <v>84.9</v>
      </c>
      <c r="W100" s="18">
        <v>64.66</v>
      </c>
      <c r="X100" s="18">
        <v>3454.47</v>
      </c>
    </row>
    <row r="101" spans="1:25" ht="16" thickBot="1" x14ac:dyDescent="0.4">
      <c r="A101" s="16" t="s">
        <v>21</v>
      </c>
      <c r="B101" s="13">
        <v>61021855</v>
      </c>
      <c r="C101" s="13">
        <v>19994902</v>
      </c>
      <c r="D101" s="13">
        <v>44250000</v>
      </c>
      <c r="E101" s="33">
        <v>150146863</v>
      </c>
      <c r="F101" s="33">
        <v>4838</v>
      </c>
      <c r="G101" s="15">
        <v>332041000</v>
      </c>
      <c r="H101" s="17">
        <f t="shared" si="12"/>
        <v>327.66788226939349</v>
      </c>
      <c r="I101" s="17">
        <f t="shared" si="14"/>
        <v>725.15003026374734</v>
      </c>
      <c r="J101" s="17">
        <f t="shared" si="13"/>
        <v>2.4605424236939371</v>
      </c>
      <c r="K101" s="36">
        <v>312.5</v>
      </c>
      <c r="L101" s="18">
        <f t="shared" si="10"/>
        <v>13.254794520547945</v>
      </c>
      <c r="M101" s="19">
        <f t="shared" si="11"/>
        <v>5.4413455638148003</v>
      </c>
      <c r="N101" s="20">
        <v>41900</v>
      </c>
      <c r="O101" s="17">
        <v>7</v>
      </c>
      <c r="P101" s="21">
        <v>3.11</v>
      </c>
      <c r="Q101" s="21">
        <v>82.79</v>
      </c>
      <c r="R101" s="22">
        <v>56</v>
      </c>
      <c r="S101" s="2">
        <v>0.89500000000000002</v>
      </c>
      <c r="T101" s="3">
        <v>10.740110400000001</v>
      </c>
      <c r="U101" s="24">
        <v>29.721030592918403</v>
      </c>
      <c r="V101" s="8">
        <v>73.8</v>
      </c>
      <c r="W101" s="18">
        <v>73.739999999999995</v>
      </c>
      <c r="X101" s="18">
        <v>2910.63</v>
      </c>
    </row>
    <row r="102" spans="1:25" ht="16" thickBot="1" x14ac:dyDescent="0.4">
      <c r="A102" s="16" t="s">
        <v>135</v>
      </c>
      <c r="B102" s="13">
        <v>2820982</v>
      </c>
      <c r="C102" s="13">
        <v>473617</v>
      </c>
      <c r="D102" s="13">
        <v>2296000</v>
      </c>
      <c r="E102" s="32">
        <v>707000</v>
      </c>
      <c r="F102" s="30">
        <v>980</v>
      </c>
      <c r="G102" s="15">
        <v>10002000</v>
      </c>
      <c r="H102" s="17">
        <f t="shared" si="12"/>
        <v>167.89082666957819</v>
      </c>
      <c r="I102" s="17">
        <f t="shared" si="14"/>
        <v>813.90097490873745</v>
      </c>
      <c r="J102" s="17">
        <f t="shared" si="13"/>
        <v>0.25062194654201975</v>
      </c>
      <c r="K102" s="37">
        <v>284.8</v>
      </c>
      <c r="L102" s="18">
        <f t="shared" si="10"/>
        <v>2.6849315068493151</v>
      </c>
      <c r="M102" s="19">
        <f t="shared" si="11"/>
        <v>3.5455738462705542</v>
      </c>
      <c r="N102" s="20">
        <v>9600</v>
      </c>
      <c r="O102" s="17">
        <v>15.77</v>
      </c>
      <c r="P102" s="21">
        <v>10.92</v>
      </c>
      <c r="Q102" s="21">
        <v>76.010000000000005</v>
      </c>
      <c r="R102" s="22">
        <v>44</v>
      </c>
      <c r="S102" s="2">
        <v>0.70899999999999996</v>
      </c>
      <c r="T102" s="3">
        <v>9.1546286610000003</v>
      </c>
      <c r="U102" s="24"/>
      <c r="V102" s="8">
        <v>67.7</v>
      </c>
      <c r="W102" s="18">
        <v>65.25</v>
      </c>
      <c r="X102" s="18">
        <v>343.06</v>
      </c>
      <c r="Y102" s="18">
        <v>8</v>
      </c>
    </row>
    <row r="103" spans="1:25" ht="16" thickBot="1" x14ac:dyDescent="0.4">
      <c r="A103" s="16" t="s">
        <v>9</v>
      </c>
      <c r="B103" s="13">
        <v>123719238</v>
      </c>
      <c r="C103" s="13">
        <v>61583600</v>
      </c>
      <c r="D103" s="13">
        <v>99600000</v>
      </c>
      <c r="E103" s="32">
        <v>123525033</v>
      </c>
      <c r="F103" s="33">
        <v>7386</v>
      </c>
      <c r="G103" s="15">
        <v>1103234000</v>
      </c>
      <c r="H103" s="17">
        <f t="shared" si="12"/>
        <v>497.7689888455343</v>
      </c>
      <c r="I103" s="17">
        <f t="shared" si="14"/>
        <v>805.04860529451366</v>
      </c>
      <c r="J103" s="17">
        <f t="shared" si="13"/>
        <v>0.9984302764619355</v>
      </c>
      <c r="K103" s="36">
        <v>481.5</v>
      </c>
      <c r="L103" s="18">
        <f t="shared" si="10"/>
        <v>20.235616438356164</v>
      </c>
      <c r="M103" s="19">
        <f t="shared" si="11"/>
        <v>8.9172388856775857</v>
      </c>
      <c r="N103" s="20">
        <v>40800</v>
      </c>
      <c r="O103" s="17">
        <v>6.9</v>
      </c>
      <c r="P103" s="21">
        <v>1.88</v>
      </c>
      <c r="Q103" s="21">
        <v>85</v>
      </c>
      <c r="R103" s="22">
        <v>73</v>
      </c>
      <c r="S103" s="2">
        <v>0.92500000000000004</v>
      </c>
      <c r="T103" s="3">
        <v>13.366100339999999</v>
      </c>
      <c r="U103" s="24">
        <v>37.03024685382843</v>
      </c>
      <c r="V103" s="8">
        <v>78.3</v>
      </c>
      <c r="W103" s="18">
        <v>83.88</v>
      </c>
      <c r="X103" s="18">
        <v>4378.7700000000004</v>
      </c>
    </row>
    <row r="104" spans="1:25" ht="16" thickBot="1" x14ac:dyDescent="0.4">
      <c r="A104" s="16" t="s">
        <v>215</v>
      </c>
      <c r="B104" s="13">
        <v>102785</v>
      </c>
      <c r="C104" s="13">
        <v>48122</v>
      </c>
      <c r="D104" s="13">
        <v>96038</v>
      </c>
      <c r="E104" s="32"/>
      <c r="F104" s="33"/>
      <c r="G104" s="15">
        <v>450000</v>
      </c>
      <c r="H104" s="17">
        <f t="shared" si="12"/>
        <v>468.18115483776813</v>
      </c>
      <c r="I104" s="17">
        <f t="shared" si="14"/>
        <v>934.35812618572754</v>
      </c>
      <c r="J104" s="18"/>
      <c r="K104" s="36"/>
      <c r="L104" s="18"/>
      <c r="M104" s="19">
        <f t="shared" si="11"/>
        <v>4.3780707301649073</v>
      </c>
      <c r="N104" s="20">
        <v>56600</v>
      </c>
      <c r="O104" s="17">
        <v>12.31</v>
      </c>
      <c r="P104" s="21">
        <v>3.81</v>
      </c>
      <c r="Q104" s="21">
        <v>82.83</v>
      </c>
      <c r="R104" s="22"/>
      <c r="S104" s="2"/>
      <c r="T104" s="3"/>
      <c r="U104" s="24"/>
      <c r="V104" s="8"/>
    </row>
    <row r="105" spans="1:25" ht="16" thickBot="1" x14ac:dyDescent="0.4">
      <c r="A105" s="16" t="s">
        <v>93</v>
      </c>
      <c r="B105" s="13">
        <v>11086716</v>
      </c>
      <c r="C105" s="13">
        <v>427517</v>
      </c>
      <c r="D105" s="13">
        <v>9130000</v>
      </c>
      <c r="E105" s="32">
        <v>403000</v>
      </c>
      <c r="F105" s="32">
        <v>1760</v>
      </c>
      <c r="G105" s="15">
        <v>23470000</v>
      </c>
      <c r="H105" s="17">
        <f t="shared" si="12"/>
        <v>38.56119341381163</v>
      </c>
      <c r="I105" s="17">
        <f t="shared" si="14"/>
        <v>823.50806135919777</v>
      </c>
      <c r="J105" s="18"/>
      <c r="K105" s="37">
        <v>182.9</v>
      </c>
      <c r="L105" s="18">
        <f t="shared" ref="L105:L110" si="15">F105/365</f>
        <v>4.8219178082191778</v>
      </c>
      <c r="M105" s="19">
        <f t="shared" si="11"/>
        <v>2.1169478861008075</v>
      </c>
      <c r="N105" s="20">
        <v>9200</v>
      </c>
      <c r="O105" s="17">
        <v>22.37</v>
      </c>
      <c r="P105" s="21">
        <v>13.56</v>
      </c>
      <c r="Q105" s="21">
        <v>76.260000000000005</v>
      </c>
      <c r="R105" s="22">
        <v>47</v>
      </c>
      <c r="S105" s="2">
        <v>0.72</v>
      </c>
      <c r="T105" s="3">
        <v>10.446680069999999</v>
      </c>
      <c r="U105" s="24">
        <v>87.40617036819458</v>
      </c>
      <c r="V105" s="8">
        <v>59.8</v>
      </c>
      <c r="W105" s="18">
        <v>51.09</v>
      </c>
      <c r="X105" s="18">
        <v>314.88</v>
      </c>
      <c r="Y105" s="18">
        <v>8</v>
      </c>
    </row>
    <row r="106" spans="1:25" ht="16" thickBot="1" x14ac:dyDescent="0.4">
      <c r="A106" s="16" t="s">
        <v>59</v>
      </c>
      <c r="B106" s="13">
        <v>19543464</v>
      </c>
      <c r="C106" s="13">
        <v>2997400</v>
      </c>
      <c r="D106" s="13">
        <v>17290000</v>
      </c>
      <c r="E106" s="32">
        <v>1698280454</v>
      </c>
      <c r="F106" s="33">
        <v>5285</v>
      </c>
      <c r="G106" s="15">
        <v>263689000</v>
      </c>
      <c r="H106" s="17">
        <f t="shared" si="12"/>
        <v>153.37096842197474</v>
      </c>
      <c r="I106" s="17">
        <f t="shared" si="14"/>
        <v>884.69475012208682</v>
      </c>
      <c r="J106" s="17">
        <f>E106/B106</f>
        <v>86.897617228962076</v>
      </c>
      <c r="K106" s="36">
        <v>279.39999999999998</v>
      </c>
      <c r="L106" s="18">
        <f t="shared" si="15"/>
        <v>14.479452054794521</v>
      </c>
      <c r="M106" s="19">
        <f t="shared" si="11"/>
        <v>13.49243921139057</v>
      </c>
      <c r="N106" s="20">
        <v>26100</v>
      </c>
      <c r="O106" s="17">
        <v>14.92</v>
      </c>
      <c r="P106" s="21">
        <v>18.77</v>
      </c>
      <c r="Q106" s="21">
        <v>72.8</v>
      </c>
      <c r="R106" s="22">
        <v>36</v>
      </c>
      <c r="S106" s="2">
        <v>0.81100000000000005</v>
      </c>
      <c r="T106" s="3">
        <v>12.34756189</v>
      </c>
      <c r="U106" s="24">
        <v>66.176468133926392</v>
      </c>
      <c r="V106" s="8">
        <v>64.599999999999994</v>
      </c>
      <c r="W106" s="18">
        <v>59.94</v>
      </c>
      <c r="X106" s="18">
        <v>270.01</v>
      </c>
      <c r="Y106" s="18">
        <v>7</v>
      </c>
    </row>
    <row r="107" spans="1:25" ht="16" thickBot="1" x14ac:dyDescent="0.4">
      <c r="A107" s="16" t="s">
        <v>28</v>
      </c>
      <c r="B107" s="13">
        <v>57052004</v>
      </c>
      <c r="C107" s="13">
        <v>61096</v>
      </c>
      <c r="D107" s="13">
        <v>15370000</v>
      </c>
      <c r="E107" s="33">
        <v>824000</v>
      </c>
      <c r="F107" s="30">
        <v>160</v>
      </c>
      <c r="G107" s="15">
        <v>17709000</v>
      </c>
      <c r="H107" s="17">
        <f t="shared" si="12"/>
        <v>1.0708826284173998</v>
      </c>
      <c r="I107" s="17">
        <f t="shared" si="14"/>
        <v>269.4033324403469</v>
      </c>
      <c r="J107" s="18"/>
      <c r="K107" s="37">
        <v>35.6</v>
      </c>
      <c r="L107" s="18">
        <f t="shared" si="15"/>
        <v>0.43835616438356162</v>
      </c>
      <c r="M107" s="19">
        <f t="shared" si="11"/>
        <v>0.31040101588718955</v>
      </c>
      <c r="N107" s="20">
        <v>4700</v>
      </c>
      <c r="O107" s="17">
        <v>26.01</v>
      </c>
      <c r="P107" s="21">
        <v>26.94</v>
      </c>
      <c r="Q107" s="21">
        <v>70.040000000000006</v>
      </c>
      <c r="R107" s="22">
        <v>32</v>
      </c>
      <c r="S107" s="2">
        <v>0.57499999999999996</v>
      </c>
      <c r="T107" s="3">
        <v>6.6520000000000001</v>
      </c>
      <c r="U107" s="24">
        <v>50.761830806732178</v>
      </c>
      <c r="V107" s="8">
        <v>56</v>
      </c>
      <c r="W107" s="18">
        <v>45.98</v>
      </c>
      <c r="X107" s="18">
        <v>86.07</v>
      </c>
      <c r="Y107" s="18">
        <v>23</v>
      </c>
    </row>
    <row r="108" spans="1:25" ht="16" thickBot="1" x14ac:dyDescent="0.4">
      <c r="A108" s="16" t="s">
        <v>180</v>
      </c>
      <c r="B108" s="13">
        <v>115372</v>
      </c>
      <c r="C108" s="14">
        <v>10</v>
      </c>
      <c r="D108" s="13">
        <v>70200</v>
      </c>
      <c r="E108" s="33"/>
      <c r="F108" s="31">
        <v>240</v>
      </c>
      <c r="G108" s="15">
        <v>76000</v>
      </c>
      <c r="H108" s="17">
        <f t="shared" si="12"/>
        <v>8.6676143258329577E-2</v>
      </c>
      <c r="I108" s="17">
        <f t="shared" si="14"/>
        <v>608.4665256734736</v>
      </c>
      <c r="J108" s="18"/>
      <c r="K108" s="36">
        <v>54.5</v>
      </c>
      <c r="L108" s="18">
        <f t="shared" si="15"/>
        <v>0.65753424657534243</v>
      </c>
      <c r="M108" s="19">
        <f t="shared" si="11"/>
        <v>0.65873868876330477</v>
      </c>
      <c r="N108" s="20">
        <v>1900</v>
      </c>
      <c r="O108" s="17">
        <v>19.920000000000002</v>
      </c>
      <c r="P108" s="21">
        <v>32.200000000000003</v>
      </c>
      <c r="Q108" s="21">
        <v>68.22</v>
      </c>
      <c r="R108" s="22"/>
      <c r="S108" s="2">
        <v>0.624</v>
      </c>
      <c r="T108" s="3">
        <v>7.9844618220000001</v>
      </c>
      <c r="U108" s="24"/>
      <c r="V108" s="8">
        <v>61.2</v>
      </c>
      <c r="W108" s="18">
        <v>82.3</v>
      </c>
      <c r="X108" s="18">
        <v>163.1</v>
      </c>
      <c r="Y108" s="18">
        <v>20</v>
      </c>
    </row>
    <row r="109" spans="1:25" ht="16" thickBot="1" x14ac:dyDescent="0.4">
      <c r="A109" s="16" t="s">
        <v>47</v>
      </c>
      <c r="B109" s="13">
        <v>26072217</v>
      </c>
      <c r="C109" s="13">
        <v>1200000</v>
      </c>
      <c r="D109" s="13"/>
      <c r="E109" s="32">
        <v>137000</v>
      </c>
      <c r="F109" s="30">
        <v>549</v>
      </c>
      <c r="G109" s="15">
        <v>18465000</v>
      </c>
      <c r="H109" s="17">
        <f t="shared" si="12"/>
        <v>46.026005383431716</v>
      </c>
      <c r="J109" s="18"/>
      <c r="K109" s="37">
        <v>10.9</v>
      </c>
      <c r="L109" s="18">
        <f t="shared" si="15"/>
        <v>1.5041095890410958</v>
      </c>
      <c r="M109" s="19">
        <f t="shared" si="11"/>
        <v>0.70822515783755557</v>
      </c>
      <c r="N109" s="20">
        <v>1700</v>
      </c>
      <c r="O109" s="17">
        <v>14.06</v>
      </c>
      <c r="P109" s="21">
        <v>22</v>
      </c>
      <c r="Q109" s="21">
        <v>71.88</v>
      </c>
      <c r="R109" s="22">
        <v>17</v>
      </c>
      <c r="S109" s="2"/>
      <c r="T109" s="3"/>
      <c r="U109" s="24"/>
      <c r="V109" s="8">
        <v>5</v>
      </c>
    </row>
    <row r="110" spans="1:25" ht="16" thickBot="1" x14ac:dyDescent="0.4">
      <c r="A110" s="16" t="s">
        <v>24</v>
      </c>
      <c r="B110" s="13">
        <v>51966948</v>
      </c>
      <c r="C110" s="13">
        <v>23213189</v>
      </c>
      <c r="D110" s="13">
        <v>50960000</v>
      </c>
      <c r="E110" s="33">
        <v>108419000</v>
      </c>
      <c r="F110" s="33">
        <v>9955</v>
      </c>
      <c r="G110" s="15">
        <v>686954000</v>
      </c>
      <c r="H110" s="17">
        <f t="shared" si="12"/>
        <v>446.69140469823242</v>
      </c>
      <c r="I110" s="17">
        <f t="shared" ref="I110:I141" si="16">1000*D110/B110</f>
        <v>980.6232992555191</v>
      </c>
      <c r="J110" s="17">
        <f>E110/B110</f>
        <v>2.0863068579667217</v>
      </c>
      <c r="K110" s="36">
        <v>783.4</v>
      </c>
      <c r="L110" s="18">
        <f t="shared" si="15"/>
        <v>27.273972602739725</v>
      </c>
      <c r="M110" s="19">
        <f t="shared" si="11"/>
        <v>13.219056081569386</v>
      </c>
      <c r="N110" s="20">
        <v>44200</v>
      </c>
      <c r="O110" s="17">
        <v>6.95</v>
      </c>
      <c r="P110" s="21">
        <v>2.83</v>
      </c>
      <c r="Q110" s="21">
        <v>83.17</v>
      </c>
      <c r="R110" s="22">
        <v>63</v>
      </c>
      <c r="S110" s="2">
        <v>0.92500000000000004</v>
      </c>
      <c r="T110" s="3">
        <v>12.51293027</v>
      </c>
      <c r="U110" s="24">
        <v>65.54216742515564</v>
      </c>
      <c r="V110" s="8">
        <v>84.8</v>
      </c>
      <c r="W110" s="18">
        <v>59.53</v>
      </c>
      <c r="X110" s="18">
        <v>2595.2199999999998</v>
      </c>
    </row>
    <row r="111" spans="1:25" ht="16" thickBot="1" x14ac:dyDescent="0.4">
      <c r="A111" s="16" t="s">
        <v>211</v>
      </c>
      <c r="B111" s="13">
        <v>1964327</v>
      </c>
      <c r="C111" s="13">
        <v>383763</v>
      </c>
      <c r="D111" s="13">
        <v>1756300</v>
      </c>
      <c r="E111" s="33"/>
      <c r="F111" s="31"/>
      <c r="G111" s="15">
        <v>8009000</v>
      </c>
      <c r="H111" s="17">
        <f t="shared" si="12"/>
        <v>195.36614830422837</v>
      </c>
      <c r="I111" s="17">
        <f t="shared" si="16"/>
        <v>894.0975713310462</v>
      </c>
      <c r="J111" s="18"/>
      <c r="K111" s="36"/>
      <c r="L111" s="18"/>
      <c r="M111" s="19">
        <f t="shared" si="11"/>
        <v>4.0772233950864596</v>
      </c>
      <c r="N111" s="20">
        <v>11900</v>
      </c>
      <c r="O111" s="17">
        <v>14.57</v>
      </c>
      <c r="P111" s="21">
        <v>24.93</v>
      </c>
      <c r="Q111" s="21">
        <v>72.150000000000006</v>
      </c>
      <c r="R111" s="22">
        <v>41</v>
      </c>
      <c r="S111" s="2"/>
      <c r="T111" s="3"/>
      <c r="U111" s="24"/>
      <c r="V111" s="8">
        <v>67.900000000000006</v>
      </c>
    </row>
    <row r="112" spans="1:25" ht="16" thickBot="1" x14ac:dyDescent="0.4">
      <c r="A112" s="16" t="s">
        <v>136</v>
      </c>
      <c r="B112" s="13">
        <v>3103580</v>
      </c>
      <c r="C112" s="13">
        <v>580000</v>
      </c>
      <c r="D112" s="13">
        <v>4300000</v>
      </c>
      <c r="E112" s="32">
        <v>2990544137</v>
      </c>
      <c r="F112" s="32">
        <v>14604</v>
      </c>
      <c r="G112" s="15">
        <v>92582000</v>
      </c>
      <c r="H112" s="17">
        <f t="shared" si="12"/>
        <v>186.88095683049897</v>
      </c>
      <c r="I112" s="17">
        <f t="shared" si="16"/>
        <v>1385.4967489157682</v>
      </c>
      <c r="J112" s="17">
        <f>E112/B112</f>
        <v>963.57887890758411</v>
      </c>
      <c r="K112" s="39">
        <v>1390.9</v>
      </c>
      <c r="L112" s="18">
        <f t="shared" ref="L112:L128" si="17">F112/365</f>
        <v>40.010958904109586</v>
      </c>
      <c r="M112" s="19">
        <f t="shared" si="11"/>
        <v>29.830711629795267</v>
      </c>
      <c r="N112" s="20">
        <v>43900</v>
      </c>
      <c r="O112" s="17">
        <v>17.649999999999999</v>
      </c>
      <c r="P112" s="21">
        <v>7.27</v>
      </c>
      <c r="Q112" s="21">
        <v>79.349999999999994</v>
      </c>
      <c r="R112" s="22">
        <v>42</v>
      </c>
      <c r="S112" s="2">
        <v>0.83099999999999996</v>
      </c>
      <c r="T112" s="3">
        <v>7.3280226180000003</v>
      </c>
      <c r="U112" s="24">
        <v>78.565675020217896</v>
      </c>
      <c r="V112" s="8">
        <v>59.1</v>
      </c>
      <c r="W112" s="18">
        <v>88.15</v>
      </c>
      <c r="X112" s="18">
        <v>1643.57</v>
      </c>
    </row>
    <row r="113" spans="1:25" ht="16" thickBot="1" x14ac:dyDescent="0.4">
      <c r="A113" s="16" t="s">
        <v>109</v>
      </c>
      <c r="B113" s="13">
        <v>6122781</v>
      </c>
      <c r="C113" s="13">
        <v>300000</v>
      </c>
      <c r="D113" s="13">
        <v>5070000</v>
      </c>
      <c r="E113" s="32">
        <v>972000</v>
      </c>
      <c r="F113" s="33">
        <v>1732</v>
      </c>
      <c r="G113" s="15">
        <v>7880000</v>
      </c>
      <c r="H113" s="17">
        <f t="shared" si="12"/>
        <v>48.997342874095935</v>
      </c>
      <c r="I113" s="17">
        <f t="shared" si="16"/>
        <v>828.05509457222138</v>
      </c>
      <c r="J113" s="17">
        <f>E113/B113</f>
        <v>0.15875139091207083</v>
      </c>
      <c r="K113" s="36">
        <v>100.9</v>
      </c>
      <c r="L113" s="18">
        <f t="shared" si="17"/>
        <v>4.7452054794520544</v>
      </c>
      <c r="M113" s="19">
        <f t="shared" si="11"/>
        <v>1.2869968728262533</v>
      </c>
      <c r="N113" s="20">
        <v>4800</v>
      </c>
      <c r="O113" s="17">
        <v>19.079999999999998</v>
      </c>
      <c r="P113" s="21">
        <v>25.08</v>
      </c>
      <c r="Q113" s="21">
        <v>72.63</v>
      </c>
      <c r="R113" s="22">
        <v>27</v>
      </c>
      <c r="S113" s="2">
        <v>0.69199999999999995</v>
      </c>
      <c r="T113" s="3">
        <v>11.37410556</v>
      </c>
      <c r="U113" s="24">
        <v>83.389830589294434</v>
      </c>
      <c r="V113" s="8">
        <v>56.1</v>
      </c>
      <c r="W113" s="18">
        <v>51.42</v>
      </c>
      <c r="X113" s="18">
        <v>63.05</v>
      </c>
      <c r="Y113" s="18">
        <v>12</v>
      </c>
    </row>
    <row r="114" spans="1:25" ht="16" thickBot="1" x14ac:dyDescent="0.4">
      <c r="A114" s="16" t="s">
        <v>99</v>
      </c>
      <c r="B114" s="13">
        <v>7852377</v>
      </c>
      <c r="C114" s="13">
        <v>1300195</v>
      </c>
      <c r="D114" s="13">
        <v>4588000</v>
      </c>
      <c r="E114" s="32"/>
      <c r="F114" s="30">
        <v>799</v>
      </c>
      <c r="G114" s="15">
        <v>40726000</v>
      </c>
      <c r="H114" s="17">
        <f t="shared" si="12"/>
        <v>165.57979832094153</v>
      </c>
      <c r="I114" s="17">
        <f t="shared" si="16"/>
        <v>584.28167674578026</v>
      </c>
      <c r="J114" s="18"/>
      <c r="K114" s="37">
        <v>40.299999999999997</v>
      </c>
      <c r="L114" s="18">
        <f t="shared" si="17"/>
        <v>2.1890410958904107</v>
      </c>
      <c r="M114" s="19">
        <f t="shared" si="11"/>
        <v>5.1864550059173169</v>
      </c>
      <c r="N114" s="20">
        <v>7800</v>
      </c>
      <c r="O114" s="17">
        <v>20.350000000000001</v>
      </c>
      <c r="P114" s="21">
        <v>36.56</v>
      </c>
      <c r="Q114" s="21">
        <v>68.59</v>
      </c>
      <c r="R114" s="22">
        <v>31</v>
      </c>
      <c r="S114" s="2">
        <v>0.60699999999999998</v>
      </c>
      <c r="T114" s="3">
        <v>5.3739999999999997</v>
      </c>
      <c r="U114" s="24"/>
      <c r="V114" s="8">
        <v>56.7</v>
      </c>
      <c r="W114" s="18">
        <v>36.93</v>
      </c>
      <c r="X114" s="18">
        <v>67.819999999999993</v>
      </c>
      <c r="Y114" s="18">
        <v>35</v>
      </c>
    </row>
    <row r="115" spans="1:25" ht="16" thickBot="1" x14ac:dyDescent="0.4">
      <c r="A115" s="16" t="s">
        <v>139</v>
      </c>
      <c r="B115" s="13">
        <v>1821750</v>
      </c>
      <c r="C115" s="13">
        <v>191798</v>
      </c>
      <c r="D115" s="13">
        <v>1729000</v>
      </c>
      <c r="E115" s="32">
        <v>1059000</v>
      </c>
      <c r="F115" s="33">
        <v>3443</v>
      </c>
      <c r="G115" s="15">
        <v>8450000</v>
      </c>
      <c r="H115" s="17">
        <f t="shared" si="12"/>
        <v>105.28228351859475</v>
      </c>
      <c r="I115" s="17">
        <f t="shared" si="16"/>
        <v>949.08741594620562</v>
      </c>
      <c r="J115" s="17">
        <f>E115/B115</f>
        <v>0.5813091807328119</v>
      </c>
      <c r="K115" s="36">
        <v>292.7</v>
      </c>
      <c r="L115" s="18">
        <f t="shared" si="17"/>
        <v>9.4328767123287669</v>
      </c>
      <c r="M115" s="19">
        <f t="shared" si="11"/>
        <v>4.6383971456017568</v>
      </c>
      <c r="N115" s="20">
        <v>32100</v>
      </c>
      <c r="O115" s="17">
        <v>8.5</v>
      </c>
      <c r="P115" s="21">
        <v>4.78</v>
      </c>
      <c r="Q115" s="21">
        <v>76.16</v>
      </c>
      <c r="R115" s="22">
        <v>59</v>
      </c>
      <c r="S115" s="2">
        <v>0.86299999999999999</v>
      </c>
      <c r="T115" s="3">
        <v>13.252719880000001</v>
      </c>
      <c r="U115" s="24"/>
      <c r="V115" s="8">
        <v>78.2</v>
      </c>
      <c r="W115" s="18">
        <v>59.86</v>
      </c>
      <c r="X115" s="18">
        <v>1183.1199999999999</v>
      </c>
    </row>
    <row r="116" spans="1:25" ht="16" thickBot="1" x14ac:dyDescent="0.4">
      <c r="A116" s="16" t="s">
        <v>105</v>
      </c>
      <c r="B116" s="13">
        <v>5331203</v>
      </c>
      <c r="C116" s="13">
        <v>880000</v>
      </c>
      <c r="D116" s="13">
        <v>4872000</v>
      </c>
      <c r="E116" s="32"/>
      <c r="F116" s="32">
        <v>2339</v>
      </c>
      <c r="G116" s="15">
        <v>25838000</v>
      </c>
      <c r="H116" s="17">
        <f t="shared" si="12"/>
        <v>165.06593352382191</v>
      </c>
      <c r="I116" s="17">
        <f t="shared" si="16"/>
        <v>913.86503196370495</v>
      </c>
      <c r="J116" s="18"/>
      <c r="K116" s="37">
        <v>349.3</v>
      </c>
      <c r="L116" s="18">
        <f t="shared" si="17"/>
        <v>6.4082191780821915</v>
      </c>
      <c r="M116" s="19">
        <f t="shared" si="11"/>
        <v>4.8465608981687627</v>
      </c>
      <c r="N116" s="20">
        <v>13000</v>
      </c>
      <c r="O116" s="17">
        <v>12.86</v>
      </c>
      <c r="P116" s="21">
        <v>6.88</v>
      </c>
      <c r="Q116" s="21">
        <v>79</v>
      </c>
      <c r="R116" s="22">
        <v>24</v>
      </c>
      <c r="S116" s="2">
        <v>0.70599999999999996</v>
      </c>
      <c r="T116" s="3">
        <v>8.7186360000000001</v>
      </c>
      <c r="U116" s="24">
        <v>67.953020334243774</v>
      </c>
      <c r="V116" s="8">
        <v>48.1</v>
      </c>
      <c r="W116" s="18">
        <v>44.84</v>
      </c>
      <c r="X116" s="18">
        <v>731.67</v>
      </c>
      <c r="Y116" s="18">
        <v>6</v>
      </c>
    </row>
    <row r="117" spans="1:25" ht="16" thickBot="1" x14ac:dyDescent="0.4">
      <c r="A117" s="16" t="s">
        <v>143</v>
      </c>
      <c r="B117" s="13">
        <v>2210646</v>
      </c>
      <c r="C117" s="13">
        <v>9559</v>
      </c>
      <c r="D117" s="13">
        <v>1104000</v>
      </c>
      <c r="E117" s="32"/>
      <c r="F117" s="31">
        <v>408</v>
      </c>
      <c r="G117" s="15">
        <v>736000</v>
      </c>
      <c r="H117" s="17">
        <f t="shared" si="12"/>
        <v>4.3240754060125415</v>
      </c>
      <c r="I117" s="17">
        <f t="shared" si="16"/>
        <v>499.4015324027456</v>
      </c>
      <c r="J117" s="18"/>
      <c r="K117" s="36">
        <v>36.9</v>
      </c>
      <c r="L117" s="18">
        <f t="shared" si="17"/>
        <v>1.1178082191780823</v>
      </c>
      <c r="M117" s="19">
        <f t="shared" si="11"/>
        <v>0.33293435493516377</v>
      </c>
      <c r="N117" s="20">
        <v>2300</v>
      </c>
      <c r="O117" s="17">
        <v>23.01</v>
      </c>
      <c r="P117" s="21">
        <v>47.04</v>
      </c>
      <c r="Q117" s="21">
        <v>59.87</v>
      </c>
      <c r="R117" s="22">
        <v>37</v>
      </c>
      <c r="S117" s="2">
        <v>0.51400000000000001</v>
      </c>
      <c r="T117" s="3">
        <v>6.0101847069999996</v>
      </c>
      <c r="U117" s="24"/>
      <c r="V117" s="8">
        <v>44</v>
      </c>
      <c r="W117" s="18">
        <v>43.98</v>
      </c>
      <c r="X117" s="18">
        <v>120.55</v>
      </c>
      <c r="Y117" s="18">
        <v>17</v>
      </c>
    </row>
    <row r="118" spans="1:25" ht="16" thickBot="1" x14ac:dyDescent="0.4">
      <c r="A118" s="16" t="s">
        <v>123</v>
      </c>
      <c r="B118" s="13">
        <v>5506280</v>
      </c>
      <c r="C118" s="13">
        <v>6000</v>
      </c>
      <c r="D118" s="13">
        <v>1768000</v>
      </c>
      <c r="E118" s="32"/>
      <c r="F118" s="30">
        <v>61</v>
      </c>
      <c r="G118" s="15">
        <v>1346000</v>
      </c>
      <c r="H118" s="17">
        <f t="shared" si="12"/>
        <v>1.089664891723632</v>
      </c>
      <c r="I118" s="17">
        <f t="shared" si="16"/>
        <v>321.0879214278969</v>
      </c>
      <c r="J118" s="18"/>
      <c r="K118" s="37">
        <v>26.7</v>
      </c>
      <c r="L118" s="18">
        <f t="shared" si="17"/>
        <v>0.16712328767123288</v>
      </c>
      <c r="M118" s="19">
        <f t="shared" si="11"/>
        <v>0.24444815737666808</v>
      </c>
      <c r="N118" s="20">
        <v>1400</v>
      </c>
      <c r="O118" s="17">
        <v>36.26</v>
      </c>
      <c r="P118" s="21">
        <v>43.2</v>
      </c>
      <c r="Q118" s="21">
        <v>65.8</v>
      </c>
      <c r="R118" s="22">
        <v>26</v>
      </c>
      <c r="S118" s="2">
        <v>0.48099999999999998</v>
      </c>
      <c r="T118" s="3">
        <v>5.0819999999999999</v>
      </c>
      <c r="U118" s="24"/>
      <c r="V118" s="8">
        <v>34.1</v>
      </c>
      <c r="W118" s="18">
        <v>16.09</v>
      </c>
      <c r="X118" s="18">
        <v>52.09</v>
      </c>
      <c r="Y118" s="18">
        <v>36</v>
      </c>
    </row>
    <row r="119" spans="1:25" ht="16" thickBot="1" x14ac:dyDescent="0.4">
      <c r="A119" s="16" t="s">
        <v>103</v>
      </c>
      <c r="B119" s="13">
        <v>7252573</v>
      </c>
      <c r="C119" s="13">
        <v>1600000</v>
      </c>
      <c r="D119" s="13">
        <v>3095400</v>
      </c>
      <c r="E119" s="32">
        <v>499396792</v>
      </c>
      <c r="F119" s="33">
        <v>4205</v>
      </c>
      <c r="G119" s="15">
        <v>38297000</v>
      </c>
      <c r="H119" s="17">
        <f t="shared" si="12"/>
        <v>220.61136096113751</v>
      </c>
      <c r="I119" s="17">
        <f t="shared" si="16"/>
        <v>426.80025419944064</v>
      </c>
      <c r="J119" s="17">
        <f>E119/B119</f>
        <v>68.857878714216326</v>
      </c>
      <c r="K119" s="36">
        <v>526.6</v>
      </c>
      <c r="L119" s="18">
        <f t="shared" si="17"/>
        <v>11.520547945205479</v>
      </c>
      <c r="M119" s="19">
        <f t="shared" si="11"/>
        <v>5.2804708067054271</v>
      </c>
      <c r="N119" s="20">
        <v>22000</v>
      </c>
      <c r="O119" s="17">
        <v>20.88</v>
      </c>
      <c r="P119" s="21">
        <v>10.95</v>
      </c>
      <c r="Q119" s="21">
        <v>77.42</v>
      </c>
      <c r="R119" s="22">
        <v>17</v>
      </c>
      <c r="S119" s="2">
        <v>0.71799999999999997</v>
      </c>
      <c r="T119" s="3">
        <v>7.5999850000000002</v>
      </c>
      <c r="U119" s="24">
        <v>82.427841424942017</v>
      </c>
      <c r="V119" s="18">
        <v>31.1</v>
      </c>
    </row>
    <row r="120" spans="1:25" ht="16" thickBot="1" x14ac:dyDescent="0.4">
      <c r="A120" s="16" t="s">
        <v>129</v>
      </c>
      <c r="B120" s="13">
        <v>2655755</v>
      </c>
      <c r="C120" s="13">
        <v>290711</v>
      </c>
      <c r="D120" s="13">
        <v>2436000</v>
      </c>
      <c r="E120" s="32">
        <v>10336000</v>
      </c>
      <c r="F120" s="32">
        <v>3633</v>
      </c>
      <c r="G120" s="15">
        <v>14503000</v>
      </c>
      <c r="H120" s="17">
        <f t="shared" ref="H120:H141" si="18">1000*C120/(B120)</f>
        <v>109.46454021549428</v>
      </c>
      <c r="I120" s="17">
        <f t="shared" si="16"/>
        <v>917.25328578878703</v>
      </c>
      <c r="J120" s="17">
        <f>E120/B120</f>
        <v>3.8919252717212243</v>
      </c>
      <c r="K120" s="37">
        <v>326.89999999999998</v>
      </c>
      <c r="L120" s="18">
        <f t="shared" si="17"/>
        <v>9.9534246575342458</v>
      </c>
      <c r="M120" s="19">
        <f t="shared" si="11"/>
        <v>5.4609706091111567</v>
      </c>
      <c r="N120" s="20">
        <v>39300</v>
      </c>
      <c r="O120" s="17">
        <v>9.09</v>
      </c>
      <c r="P120" s="21">
        <v>3.61</v>
      </c>
      <c r="Q120" s="21">
        <v>75.95</v>
      </c>
      <c r="R120" s="22">
        <v>62</v>
      </c>
      <c r="S120" s="2">
        <v>0.875</v>
      </c>
      <c r="T120" s="3">
        <v>13.498100279999999</v>
      </c>
      <c r="U120" s="24"/>
      <c r="V120" s="8">
        <v>76</v>
      </c>
      <c r="W120" s="18">
        <v>65.09</v>
      </c>
      <c r="X120" s="18">
        <v>1369.98</v>
      </c>
    </row>
    <row r="121" spans="1:25" ht="16" thickBot="1" x14ac:dyDescent="0.4">
      <c r="A121" s="16" t="s">
        <v>163</v>
      </c>
      <c r="B121" s="13">
        <v>660924</v>
      </c>
      <c r="C121" s="13">
        <v>270000</v>
      </c>
      <c r="D121" s="13">
        <v>633600</v>
      </c>
      <c r="E121" s="32"/>
      <c r="F121" s="33">
        <v>11177</v>
      </c>
      <c r="G121" s="15">
        <v>11308000</v>
      </c>
      <c r="H121" s="17">
        <f t="shared" si="18"/>
        <v>408.51898251538756</v>
      </c>
      <c r="I121" s="17">
        <f t="shared" si="16"/>
        <v>958.65787896944278</v>
      </c>
      <c r="J121" s="18"/>
      <c r="K121" s="38">
        <v>1487.2</v>
      </c>
      <c r="L121" s="18">
        <f t="shared" si="17"/>
        <v>30.621917808219177</v>
      </c>
      <c r="M121" s="19">
        <f t="shared" si="11"/>
        <v>17.109380201051859</v>
      </c>
      <c r="N121" s="20">
        <v>115700</v>
      </c>
      <c r="O121" s="17">
        <v>11.59</v>
      </c>
      <c r="P121" s="21">
        <v>3.21</v>
      </c>
      <c r="Q121" s="21">
        <v>83.17</v>
      </c>
      <c r="R121" s="22">
        <v>77</v>
      </c>
      <c r="S121" s="2">
        <v>0.93</v>
      </c>
      <c r="T121" s="3">
        <v>13.015192170000001</v>
      </c>
      <c r="U121" s="24"/>
      <c r="V121" s="8">
        <v>85.5</v>
      </c>
      <c r="W121" s="18">
        <v>85.87</v>
      </c>
      <c r="X121" s="18">
        <v>6221.74</v>
      </c>
    </row>
    <row r="122" spans="1:25" ht="16" thickBot="1" x14ac:dyDescent="0.4">
      <c r="A122" s="16" t="s">
        <v>160</v>
      </c>
      <c r="B122" s="13">
        <v>639971</v>
      </c>
      <c r="C122" s="13">
        <v>110000</v>
      </c>
      <c r="D122" s="13">
        <v>607200</v>
      </c>
      <c r="E122" s="32"/>
      <c r="F122" s="32">
        <v>8284</v>
      </c>
      <c r="G122" s="15">
        <v>2012000</v>
      </c>
      <c r="H122" s="17">
        <f t="shared" si="18"/>
        <v>171.88278843885112</v>
      </c>
      <c r="I122" s="17">
        <f t="shared" si="16"/>
        <v>948.79299218245831</v>
      </c>
      <c r="J122" s="18"/>
      <c r="K122" s="37">
        <v>428</v>
      </c>
      <c r="L122" s="18">
        <f t="shared" si="17"/>
        <v>22.695890410958903</v>
      </c>
      <c r="M122" s="19">
        <f t="shared" si="11"/>
        <v>3.1438924576269862</v>
      </c>
      <c r="N122" s="20">
        <v>64800</v>
      </c>
      <c r="O122" s="17">
        <v>8.82</v>
      </c>
      <c r="P122" s="21">
        <v>4.5</v>
      </c>
      <c r="Q122" s="21">
        <v>85.16</v>
      </c>
      <c r="R122" s="22"/>
      <c r="S122" s="2"/>
      <c r="T122" s="3"/>
      <c r="U122" s="24"/>
      <c r="V122" s="8"/>
    </row>
    <row r="123" spans="1:25" ht="16" thickBot="1" x14ac:dyDescent="0.4">
      <c r="A123" s="16" t="s">
        <v>50</v>
      </c>
      <c r="B123" s="13">
        <v>28812195</v>
      </c>
      <c r="C123" s="13">
        <v>26271</v>
      </c>
      <c r="D123" s="13">
        <v>5800000</v>
      </c>
      <c r="E123" s="32"/>
      <c r="F123" s="31">
        <v>64</v>
      </c>
      <c r="G123" s="15">
        <v>4218000</v>
      </c>
      <c r="H123" s="17">
        <f t="shared" si="18"/>
        <v>0.91180140909083807</v>
      </c>
      <c r="I123" s="17">
        <f t="shared" si="16"/>
        <v>201.30364937485672</v>
      </c>
      <c r="J123" s="18"/>
      <c r="K123" s="36">
        <v>11.1</v>
      </c>
      <c r="L123" s="18">
        <f t="shared" si="17"/>
        <v>0.17534246575342466</v>
      </c>
      <c r="M123" s="19">
        <f t="shared" si="11"/>
        <v>0.14639634363157683</v>
      </c>
      <c r="N123" s="20">
        <v>1500</v>
      </c>
      <c r="O123" s="17">
        <v>28.14</v>
      </c>
      <c r="P123" s="21">
        <v>38.270000000000003</v>
      </c>
      <c r="Q123" s="21">
        <v>68.47</v>
      </c>
      <c r="R123" s="22">
        <v>26</v>
      </c>
      <c r="S123" s="2">
        <v>0.501</v>
      </c>
      <c r="T123" s="3">
        <v>5.1204685339999996</v>
      </c>
      <c r="U123" s="24"/>
      <c r="V123" s="8">
        <v>38.5</v>
      </c>
      <c r="W123" s="18">
        <v>32.340000000000003</v>
      </c>
      <c r="X123" s="18">
        <v>19.350000000000001</v>
      </c>
      <c r="Y123" s="18">
        <v>41</v>
      </c>
    </row>
    <row r="124" spans="1:25" ht="16" thickBot="1" x14ac:dyDescent="0.4">
      <c r="A124" s="16" t="s">
        <v>61</v>
      </c>
      <c r="B124" s="13">
        <v>21279597</v>
      </c>
      <c r="C124" s="13">
        <v>12465</v>
      </c>
      <c r="D124" s="13">
        <v>4800000</v>
      </c>
      <c r="E124" s="32">
        <v>517000</v>
      </c>
      <c r="F124" s="30">
        <v>77</v>
      </c>
      <c r="G124" s="15">
        <v>1542000</v>
      </c>
      <c r="H124" s="17">
        <f t="shared" si="18"/>
        <v>0.58577237153504369</v>
      </c>
      <c r="I124" s="17">
        <f t="shared" si="16"/>
        <v>225.56818157787481</v>
      </c>
      <c r="J124" s="18"/>
      <c r="K124" s="37">
        <v>5.3</v>
      </c>
      <c r="L124" s="18">
        <f t="shared" si="17"/>
        <v>0.21095890410958903</v>
      </c>
      <c r="M124" s="19">
        <f t="shared" si="11"/>
        <v>7.2463778331892284E-2</v>
      </c>
      <c r="N124" s="20">
        <v>1500</v>
      </c>
      <c r="O124" s="17">
        <v>27.29</v>
      </c>
      <c r="P124" s="21">
        <v>32.68</v>
      </c>
      <c r="Q124" s="21">
        <v>72.709999999999994</v>
      </c>
      <c r="R124" s="22">
        <v>34</v>
      </c>
      <c r="S124" s="2">
        <v>0.51200000000000001</v>
      </c>
      <c r="T124" s="3">
        <v>4.4896953850000001</v>
      </c>
      <c r="U124" s="24"/>
      <c r="V124" s="8">
        <v>34.1</v>
      </c>
      <c r="W124" s="18">
        <v>32.590000000000003</v>
      </c>
      <c r="X124" s="18">
        <v>30.02</v>
      </c>
      <c r="Y124" s="18">
        <v>42</v>
      </c>
    </row>
    <row r="125" spans="1:25" ht="16" thickBot="1" x14ac:dyDescent="0.4">
      <c r="A125" s="16" t="s">
        <v>41</v>
      </c>
      <c r="B125" s="13">
        <v>34219975</v>
      </c>
      <c r="C125" s="13">
        <v>8247100</v>
      </c>
      <c r="D125" s="13">
        <v>32980000</v>
      </c>
      <c r="E125" s="33">
        <v>762168426</v>
      </c>
      <c r="F125" s="33">
        <v>4460</v>
      </c>
      <c r="G125" s="15">
        <v>254764000</v>
      </c>
      <c r="H125" s="17">
        <f t="shared" si="18"/>
        <v>241.00251388260804</v>
      </c>
      <c r="I125" s="17">
        <f t="shared" si="16"/>
        <v>963.76458486600302</v>
      </c>
      <c r="J125" s="17">
        <f>E125/B125</f>
        <v>22.272617849662367</v>
      </c>
      <c r="K125" s="36">
        <v>353.7</v>
      </c>
      <c r="L125" s="18">
        <f t="shared" si="17"/>
        <v>12.219178082191782</v>
      </c>
      <c r="M125" s="19">
        <f t="shared" si="11"/>
        <v>7.444891470551922</v>
      </c>
      <c r="N125" s="20">
        <v>26300</v>
      </c>
      <c r="O125" s="17">
        <v>14.39</v>
      </c>
      <c r="P125" s="21">
        <v>6.49</v>
      </c>
      <c r="Q125" s="21">
        <v>76.38</v>
      </c>
      <c r="R125" s="22">
        <v>47</v>
      </c>
      <c r="S125" s="2">
        <v>0.80300000000000005</v>
      </c>
      <c r="T125" s="3">
        <v>10.645059590000001</v>
      </c>
      <c r="U125" s="24">
        <v>59.786748886108398</v>
      </c>
      <c r="V125" s="8">
        <v>70.3</v>
      </c>
      <c r="W125" s="18">
        <v>52.33</v>
      </c>
      <c r="X125" s="18">
        <v>427.46</v>
      </c>
    </row>
    <row r="126" spans="1:25" ht="16" thickBot="1" x14ac:dyDescent="0.4">
      <c r="A126" s="16" t="s">
        <v>166</v>
      </c>
      <c r="B126" s="13">
        <v>389568</v>
      </c>
      <c r="C126" s="13">
        <v>14005</v>
      </c>
      <c r="D126" s="13">
        <v>447200</v>
      </c>
      <c r="E126" s="33"/>
      <c r="F126" s="30">
        <v>786</v>
      </c>
      <c r="G126" s="15">
        <v>2286000</v>
      </c>
      <c r="H126" s="17">
        <f t="shared" si="18"/>
        <v>35.950078035156892</v>
      </c>
      <c r="I126" s="17">
        <f t="shared" si="16"/>
        <v>1147.9382290126498</v>
      </c>
      <c r="J126" s="18"/>
      <c r="K126" s="37">
        <v>354.6</v>
      </c>
      <c r="L126" s="18">
        <f t="shared" si="17"/>
        <v>2.1534246575342464</v>
      </c>
      <c r="M126" s="19">
        <f t="shared" si="11"/>
        <v>5.8680384425825531</v>
      </c>
      <c r="N126" s="20">
        <v>18800</v>
      </c>
      <c r="O126" s="17">
        <v>15.33</v>
      </c>
      <c r="P126" s="21">
        <v>25.02</v>
      </c>
      <c r="Q126" s="21">
        <v>77.19</v>
      </c>
      <c r="R126" s="22">
        <v>40</v>
      </c>
      <c r="S126" s="2">
        <v>0.747</v>
      </c>
      <c r="T126" s="3">
        <v>7.3220000000000001</v>
      </c>
      <c r="U126" s="24">
        <v>66.147857904434204</v>
      </c>
      <c r="V126" s="8">
        <v>44.8</v>
      </c>
      <c r="W126" s="18">
        <v>78.34</v>
      </c>
      <c r="X126" s="18">
        <v>851.51</v>
      </c>
      <c r="Y126" s="18">
        <v>4</v>
      </c>
    </row>
    <row r="127" spans="1:25" ht="16" thickBot="1" x14ac:dyDescent="0.4">
      <c r="A127" s="16" t="s">
        <v>64</v>
      </c>
      <c r="B127" s="13">
        <v>21359722</v>
      </c>
      <c r="C127" s="13">
        <v>301055</v>
      </c>
      <c r="D127" s="13">
        <v>7480000</v>
      </c>
      <c r="E127" s="33"/>
      <c r="F127" s="31">
        <v>166</v>
      </c>
      <c r="G127" s="15">
        <v>5679000</v>
      </c>
      <c r="H127" s="17">
        <f t="shared" si="18"/>
        <v>14.094518645888744</v>
      </c>
      <c r="I127" s="17">
        <f t="shared" si="16"/>
        <v>350.19182365762998</v>
      </c>
      <c r="J127" s="18"/>
      <c r="K127" s="36">
        <v>18.8</v>
      </c>
      <c r="L127" s="18">
        <f t="shared" si="17"/>
        <v>0.45479452054794522</v>
      </c>
      <c r="M127" s="19">
        <f t="shared" si="11"/>
        <v>0.26587424686519795</v>
      </c>
      <c r="N127" s="20">
        <v>2100</v>
      </c>
      <c r="O127" s="17">
        <v>40.54</v>
      </c>
      <c r="P127" s="21">
        <v>58.99</v>
      </c>
      <c r="Q127" s="21">
        <v>62.81</v>
      </c>
      <c r="R127" s="22">
        <v>28</v>
      </c>
      <c r="S127" s="2">
        <v>0.42799999999999999</v>
      </c>
      <c r="T127" s="3">
        <v>2.31</v>
      </c>
      <c r="U127" s="24">
        <v>90.946787595748901</v>
      </c>
      <c r="V127" s="8">
        <v>40.5</v>
      </c>
      <c r="W127" s="18">
        <v>33.81</v>
      </c>
      <c r="X127" s="18">
        <v>32.61</v>
      </c>
      <c r="Y127" s="18">
        <v>52</v>
      </c>
    </row>
    <row r="128" spans="1:25" ht="16" thickBot="1" x14ac:dyDescent="0.4">
      <c r="A128" s="16" t="s">
        <v>165</v>
      </c>
      <c r="B128" s="13">
        <v>467138</v>
      </c>
      <c r="C128" s="13">
        <v>259439</v>
      </c>
      <c r="D128" s="13">
        <v>461100</v>
      </c>
      <c r="E128" s="33"/>
      <c r="F128" s="32">
        <v>4866</v>
      </c>
      <c r="G128" s="15">
        <v>9576000</v>
      </c>
      <c r="H128" s="17">
        <f t="shared" si="18"/>
        <v>555.37978070719998</v>
      </c>
      <c r="I128" s="17">
        <f t="shared" si="16"/>
        <v>987.07448334325193</v>
      </c>
      <c r="J128" s="18"/>
      <c r="K128" s="39">
        <v>1652.2</v>
      </c>
      <c r="L128" s="18">
        <f t="shared" si="17"/>
        <v>13.331506849315069</v>
      </c>
      <c r="M128" s="19">
        <f t="shared" si="11"/>
        <v>20.499295711331555</v>
      </c>
      <c r="N128" s="20">
        <v>44700</v>
      </c>
      <c r="O128" s="17">
        <v>9.59</v>
      </c>
      <c r="P128" s="21">
        <v>4.45</v>
      </c>
      <c r="Q128" s="21">
        <v>83.39</v>
      </c>
      <c r="R128" s="22">
        <v>51</v>
      </c>
      <c r="S128" s="2">
        <v>0.91800000000000004</v>
      </c>
      <c r="T128" s="3">
        <v>12.21026039</v>
      </c>
      <c r="U128" s="24"/>
      <c r="V128" s="8">
        <v>75.5</v>
      </c>
      <c r="W128" s="18">
        <v>62.51</v>
      </c>
      <c r="X128" s="18">
        <v>2943.63</v>
      </c>
    </row>
    <row r="129" spans="1:25" ht="16" thickBot="1" x14ac:dyDescent="0.4">
      <c r="A129" s="16" t="s">
        <v>187</v>
      </c>
      <c r="B129" s="13">
        <v>80966</v>
      </c>
      <c r="C129" s="13">
        <v>2361</v>
      </c>
      <c r="D129" s="13">
        <v>16254</v>
      </c>
      <c r="E129" s="33"/>
      <c r="F129" s="33"/>
      <c r="G129" s="15">
        <v>293700</v>
      </c>
      <c r="H129" s="17">
        <f t="shared" si="18"/>
        <v>29.160388311142949</v>
      </c>
      <c r="I129" s="17">
        <f t="shared" si="16"/>
        <v>200.75093249018107</v>
      </c>
      <c r="J129" s="18"/>
      <c r="K129" s="36"/>
      <c r="L129" s="18"/>
      <c r="M129" s="19">
        <f t="shared" si="11"/>
        <v>3.6274485586542498</v>
      </c>
      <c r="N129" s="20">
        <v>6000</v>
      </c>
      <c r="O129" s="17">
        <v>21.61</v>
      </c>
      <c r="P129" s="21">
        <v>21.13</v>
      </c>
      <c r="Q129" s="21">
        <v>74.92</v>
      </c>
      <c r="R129" s="22"/>
      <c r="S129" s="2">
        <v>0.63900000000000001</v>
      </c>
      <c r="T129" s="3">
        <v>10.883139610000001</v>
      </c>
      <c r="U129" s="24"/>
      <c r="V129" s="8"/>
      <c r="W129" s="18">
        <v>45.95</v>
      </c>
      <c r="X129" s="18">
        <v>782.24</v>
      </c>
      <c r="Y129" s="18">
        <v>26</v>
      </c>
    </row>
    <row r="130" spans="1:25" ht="16" thickBot="1" x14ac:dyDescent="0.4">
      <c r="A130" s="16" t="s">
        <v>128</v>
      </c>
      <c r="B130" s="13">
        <v>4244878</v>
      </c>
      <c r="C130" s="13">
        <v>58094</v>
      </c>
      <c r="D130" s="13">
        <v>2714000</v>
      </c>
      <c r="E130" s="33">
        <v>4836066</v>
      </c>
      <c r="F130" s="30">
        <v>254</v>
      </c>
      <c r="G130" s="15">
        <v>4041000</v>
      </c>
      <c r="H130" s="17">
        <f t="shared" si="18"/>
        <v>13.685670118198921</v>
      </c>
      <c r="I130" s="17">
        <f t="shared" si="16"/>
        <v>639.35877544654988</v>
      </c>
      <c r="J130" s="17">
        <f>E130/B130</f>
        <v>1.1392709048410814</v>
      </c>
      <c r="K130" s="37">
        <v>62.6</v>
      </c>
      <c r="L130" s="18">
        <f>F130/365</f>
        <v>0.69589041095890414</v>
      </c>
      <c r="M130" s="19">
        <f t="shared" si="11"/>
        <v>0.9519708222474238</v>
      </c>
      <c r="N130" s="20">
        <v>5300</v>
      </c>
      <c r="O130" s="17">
        <v>27.61</v>
      </c>
      <c r="P130" s="21">
        <v>49.95</v>
      </c>
      <c r="Q130" s="21">
        <v>65.569999999999993</v>
      </c>
      <c r="R130" s="22">
        <v>30</v>
      </c>
      <c r="S130" s="2">
        <v>0.55600000000000005</v>
      </c>
      <c r="T130" s="3">
        <v>4.9188048909999997</v>
      </c>
      <c r="U130" s="24"/>
      <c r="V130" s="8">
        <v>35.299999999999997</v>
      </c>
      <c r="W130" s="18">
        <v>37.200000000000003</v>
      </c>
      <c r="X130" s="18">
        <v>60.21</v>
      </c>
      <c r="Y130" s="18">
        <v>37</v>
      </c>
    </row>
    <row r="131" spans="1:25" ht="16" thickBot="1" x14ac:dyDescent="0.4">
      <c r="A131" s="16" t="s">
        <v>147</v>
      </c>
      <c r="B131" s="13">
        <v>1309448</v>
      </c>
      <c r="C131" s="13">
        <v>469100</v>
      </c>
      <c r="D131" s="13">
        <v>884000</v>
      </c>
      <c r="E131" s="33">
        <v>517000</v>
      </c>
      <c r="F131" s="33">
        <v>2161</v>
      </c>
      <c r="G131" s="15">
        <v>7191000</v>
      </c>
      <c r="H131" s="17">
        <f t="shared" si="18"/>
        <v>358.24255716912774</v>
      </c>
      <c r="I131" s="17">
        <f t="shared" si="16"/>
        <v>675.09362723834772</v>
      </c>
      <c r="J131" s="17">
        <f>E131/B131</f>
        <v>0.39482285665410155</v>
      </c>
      <c r="K131" s="36">
        <v>340.2</v>
      </c>
      <c r="L131" s="18">
        <f>F131/365</f>
        <v>5.9205479452054792</v>
      </c>
      <c r="M131" s="19">
        <f t="shared" si="11"/>
        <v>5.4916270061888675</v>
      </c>
      <c r="N131" s="20">
        <v>21000</v>
      </c>
      <c r="O131" s="17">
        <v>9.82</v>
      </c>
      <c r="P131" s="21">
        <v>11.84</v>
      </c>
      <c r="Q131" s="21">
        <v>75.13</v>
      </c>
      <c r="R131" s="22">
        <v>50</v>
      </c>
      <c r="S131" s="2">
        <v>0.80200000000000005</v>
      </c>
      <c r="T131" s="3">
        <v>10.42791048</v>
      </c>
      <c r="U131" s="24"/>
      <c r="V131" s="8">
        <v>76</v>
      </c>
      <c r="W131" s="18">
        <v>47.04</v>
      </c>
      <c r="X131" s="18">
        <v>671.86</v>
      </c>
    </row>
    <row r="132" spans="1:25" ht="16" thickBot="1" x14ac:dyDescent="0.4">
      <c r="A132" s="16" t="s">
        <v>10</v>
      </c>
      <c r="B132" s="13">
        <v>129875529</v>
      </c>
      <c r="C132" s="13">
        <v>24366595</v>
      </c>
      <c r="D132" s="13">
        <v>98800000</v>
      </c>
      <c r="E132" s="33">
        <v>2484354880</v>
      </c>
      <c r="F132" s="32">
        <v>2097</v>
      </c>
      <c r="G132" s="15">
        <v>463739000</v>
      </c>
      <c r="H132" s="17">
        <f t="shared" si="18"/>
        <v>187.6149817260802</v>
      </c>
      <c r="I132" s="17">
        <f t="shared" si="16"/>
        <v>760.7283740110887</v>
      </c>
      <c r="J132" s="17">
        <f>E132/B132</f>
        <v>19.128737331264308</v>
      </c>
      <c r="K132" s="37">
        <v>255.1</v>
      </c>
      <c r="L132" s="18">
        <f>F132/365</f>
        <v>5.7452054794520544</v>
      </c>
      <c r="M132" s="19">
        <f t="shared" si="11"/>
        <v>3.5706418566349014</v>
      </c>
      <c r="N132" s="20">
        <v>19100</v>
      </c>
      <c r="O132" s="17">
        <v>13.95</v>
      </c>
      <c r="P132" s="21">
        <v>12</v>
      </c>
      <c r="Q132" s="21">
        <v>73.459999999999994</v>
      </c>
      <c r="R132" s="22">
        <v>31</v>
      </c>
      <c r="S132" s="2">
        <v>0.75800000000000001</v>
      </c>
      <c r="T132" s="3">
        <v>9.2210502620000003</v>
      </c>
      <c r="U132" s="24">
        <v>32.868757843971252</v>
      </c>
      <c r="V132" s="8">
        <v>72.400000000000006</v>
      </c>
      <c r="W132" s="18">
        <v>49.17</v>
      </c>
      <c r="X132" s="18">
        <v>552.70000000000005</v>
      </c>
      <c r="Y132" s="18">
        <v>26</v>
      </c>
    </row>
    <row r="133" spans="1:25" ht="16" thickBot="1" x14ac:dyDescent="0.4">
      <c r="A133" s="16" t="s">
        <v>209</v>
      </c>
      <c r="B133" s="13">
        <v>100319</v>
      </c>
      <c r="C133" s="13">
        <v>7000</v>
      </c>
      <c r="D133" s="13">
        <v>44000</v>
      </c>
      <c r="E133" s="33"/>
      <c r="F133" s="32"/>
      <c r="G133" s="15">
        <v>177000</v>
      </c>
      <c r="H133" s="17">
        <f t="shared" si="18"/>
        <v>69.777410061902529</v>
      </c>
      <c r="I133" s="17">
        <f t="shared" si="16"/>
        <v>438.6008632462445</v>
      </c>
      <c r="J133" s="18"/>
      <c r="K133" s="37"/>
      <c r="L133" s="18"/>
      <c r="M133" s="19">
        <f t="shared" si="11"/>
        <v>1.7643716544223926</v>
      </c>
      <c r="N133" s="20">
        <v>3300</v>
      </c>
      <c r="O133" s="17">
        <v>18.12</v>
      </c>
      <c r="P133" s="21">
        <v>21.37</v>
      </c>
      <c r="Q133" s="21">
        <v>74.709999999999994</v>
      </c>
      <c r="R133" s="22"/>
      <c r="S133" s="2">
        <v>0.628</v>
      </c>
      <c r="T133" s="3">
        <v>7.8049559999999998</v>
      </c>
      <c r="U133" s="24"/>
      <c r="V133" s="8">
        <v>52.5</v>
      </c>
      <c r="W133" s="18">
        <v>28.37</v>
      </c>
      <c r="X133" s="18">
        <v>420.58</v>
      </c>
    </row>
    <row r="134" spans="1:25" ht="16" thickBot="1" x14ac:dyDescent="0.4">
      <c r="A134" s="16" t="s">
        <v>127</v>
      </c>
      <c r="B134" s="13">
        <v>3250532</v>
      </c>
      <c r="C134" s="13">
        <v>1000228</v>
      </c>
      <c r="D134" s="13">
        <v>1891000</v>
      </c>
      <c r="E134" s="33"/>
      <c r="F134" s="33">
        <v>1082</v>
      </c>
      <c r="G134" s="15">
        <v>8114000</v>
      </c>
      <c r="H134" s="17">
        <f t="shared" si="18"/>
        <v>307.71209143610952</v>
      </c>
      <c r="I134" s="17">
        <f t="shared" si="16"/>
        <v>581.75092569462481</v>
      </c>
      <c r="J134" s="18"/>
      <c r="K134" s="36">
        <v>67.900000000000006</v>
      </c>
      <c r="L134" s="18">
        <f>F134/365</f>
        <v>2.9643835616438357</v>
      </c>
      <c r="M134" s="19">
        <f t="shared" si="11"/>
        <v>2.4962067747679457</v>
      </c>
      <c r="N134" s="20">
        <v>14000</v>
      </c>
      <c r="O134" s="17">
        <v>9.94</v>
      </c>
      <c r="P134" s="21">
        <v>11.38</v>
      </c>
      <c r="Q134" s="21">
        <v>72.72</v>
      </c>
      <c r="R134" s="22">
        <v>39</v>
      </c>
      <c r="S134" s="2">
        <v>0.76700000000000002</v>
      </c>
      <c r="T134" s="3">
        <v>11.82159042</v>
      </c>
      <c r="U134" s="24">
        <v>60.039371252059937</v>
      </c>
      <c r="V134" s="8">
        <v>60.2</v>
      </c>
      <c r="W134" s="18">
        <v>59.67</v>
      </c>
      <c r="X134" s="18">
        <v>284.31</v>
      </c>
      <c r="Y134" s="18">
        <v>12</v>
      </c>
    </row>
    <row r="135" spans="1:25" ht="16" thickBot="1" x14ac:dyDescent="0.4">
      <c r="A135" s="16" t="s">
        <v>196</v>
      </c>
      <c r="B135" s="13">
        <v>31597</v>
      </c>
      <c r="C135" s="13">
        <v>42812</v>
      </c>
      <c r="D135" s="13">
        <v>31820</v>
      </c>
      <c r="E135" s="33"/>
      <c r="F135" s="33"/>
      <c r="G135" s="15"/>
      <c r="H135" s="17">
        <f t="shared" si="18"/>
        <v>1354.9387600088617</v>
      </c>
      <c r="I135" s="17">
        <f t="shared" si="16"/>
        <v>1007.057632053676</v>
      </c>
      <c r="J135" s="18"/>
      <c r="K135" s="36"/>
      <c r="L135" s="18"/>
      <c r="M135" s="19"/>
      <c r="N135" s="20">
        <v>115700</v>
      </c>
      <c r="O135" s="17">
        <v>6.61</v>
      </c>
      <c r="P135" s="21">
        <v>1.75</v>
      </c>
      <c r="Q135" s="21">
        <v>89.64</v>
      </c>
      <c r="R135" s="22"/>
      <c r="S135" s="2"/>
      <c r="T135" s="3"/>
      <c r="U135" s="24"/>
      <c r="V135" s="8"/>
      <c r="W135" s="18">
        <v>85.02</v>
      </c>
      <c r="X135" s="18">
        <v>3055.44</v>
      </c>
    </row>
    <row r="136" spans="1:25" ht="16" thickBot="1" x14ac:dyDescent="0.4">
      <c r="A136" s="16" t="s">
        <v>134</v>
      </c>
      <c r="B136" s="13">
        <v>3255468</v>
      </c>
      <c r="C136" s="13">
        <v>399237</v>
      </c>
      <c r="D136" s="13">
        <v>2772000</v>
      </c>
      <c r="E136" s="32">
        <v>23426230</v>
      </c>
      <c r="F136" s="32">
        <v>1941</v>
      </c>
      <c r="G136" s="15">
        <v>22740000</v>
      </c>
      <c r="H136" s="17">
        <f t="shared" si="18"/>
        <v>122.63582378939066</v>
      </c>
      <c r="I136" s="17">
        <f t="shared" si="16"/>
        <v>851.49047694525029</v>
      </c>
      <c r="J136" s="17">
        <f>E136/B136</f>
        <v>7.1959638368431209</v>
      </c>
      <c r="K136" s="37">
        <v>105.3</v>
      </c>
      <c r="L136" s="18">
        <f t="shared" ref="L136:L150" si="19">F136/365</f>
        <v>5.3178082191780822</v>
      </c>
      <c r="M136" s="19">
        <f t="shared" ref="M136:M150" si="20">G136/B136</f>
        <v>6.9851707957196938</v>
      </c>
      <c r="N136" s="20">
        <v>11700</v>
      </c>
      <c r="O136" s="17">
        <v>15.37</v>
      </c>
      <c r="P136" s="21">
        <v>19.77</v>
      </c>
      <c r="Q136" s="21">
        <v>71.650000000000006</v>
      </c>
      <c r="R136" s="22">
        <v>33</v>
      </c>
      <c r="S136" s="2">
        <v>0.73899999999999999</v>
      </c>
      <c r="T136" s="3">
        <v>9.4237003329999993</v>
      </c>
      <c r="U136" s="24">
        <v>66.727715730667114</v>
      </c>
      <c r="V136" s="8">
        <v>66.400000000000006</v>
      </c>
      <c r="W136" s="18">
        <v>59.37</v>
      </c>
      <c r="X136" s="18">
        <v>182.87</v>
      </c>
      <c r="Y136" s="18">
        <v>5</v>
      </c>
    </row>
    <row r="137" spans="1:25" ht="16" thickBot="1" x14ac:dyDescent="0.4">
      <c r="A137" s="16" t="s">
        <v>216</v>
      </c>
      <c r="B137" s="13">
        <v>602445</v>
      </c>
      <c r="C137" s="13">
        <v>189519</v>
      </c>
      <c r="D137" s="13">
        <v>516600</v>
      </c>
      <c r="E137" s="32"/>
      <c r="F137" s="33">
        <v>4477</v>
      </c>
      <c r="G137" s="15">
        <v>2447000</v>
      </c>
      <c r="H137" s="17">
        <f t="shared" si="18"/>
        <v>314.58307397355776</v>
      </c>
      <c r="I137" s="17">
        <f t="shared" si="16"/>
        <v>857.50566441749868</v>
      </c>
      <c r="J137" s="18"/>
      <c r="K137" s="36">
        <v>171.1</v>
      </c>
      <c r="L137" s="18">
        <f t="shared" si="19"/>
        <v>12.265753424657534</v>
      </c>
      <c r="M137" s="19">
        <f t="shared" si="20"/>
        <v>4.0617815734216398</v>
      </c>
      <c r="N137" s="20">
        <v>20600</v>
      </c>
      <c r="O137" s="17">
        <v>11.04</v>
      </c>
      <c r="P137" s="21">
        <v>3.2</v>
      </c>
      <c r="Q137" s="21">
        <v>77.989999999999995</v>
      </c>
      <c r="R137" s="22">
        <v>45</v>
      </c>
      <c r="S137" s="2">
        <v>0.83199999999999996</v>
      </c>
      <c r="T137" s="3">
        <v>12.176483060000001</v>
      </c>
      <c r="U137" s="24"/>
      <c r="V137" s="8">
        <v>67.3</v>
      </c>
      <c r="W137" s="18">
        <v>60.84</v>
      </c>
      <c r="X137" s="18">
        <v>732.35</v>
      </c>
      <c r="Y137" s="18">
        <v>5</v>
      </c>
    </row>
    <row r="138" spans="1:25" ht="16" thickBot="1" x14ac:dyDescent="0.4">
      <c r="A138" s="16" t="s">
        <v>205</v>
      </c>
      <c r="B138" s="13">
        <v>5440</v>
      </c>
      <c r="C138" s="13">
        <v>3000</v>
      </c>
      <c r="D138" s="13">
        <v>2473</v>
      </c>
      <c r="E138" s="32"/>
      <c r="F138" s="32">
        <v>4481</v>
      </c>
      <c r="G138" s="15">
        <v>33000</v>
      </c>
      <c r="H138" s="17">
        <f t="shared" si="18"/>
        <v>551.47058823529414</v>
      </c>
      <c r="I138" s="17">
        <f t="shared" si="16"/>
        <v>454.59558823529414</v>
      </c>
      <c r="J138" s="18"/>
      <c r="K138" s="39">
        <v>1231.0999999999999</v>
      </c>
      <c r="L138" s="18">
        <f t="shared" si="19"/>
        <v>12.276712328767124</v>
      </c>
      <c r="M138" s="19">
        <f t="shared" si="20"/>
        <v>6.0661764705882355</v>
      </c>
      <c r="N138" s="20">
        <v>34000</v>
      </c>
      <c r="O138" s="17">
        <v>10.66</v>
      </c>
      <c r="P138" s="21">
        <v>10.039999999999999</v>
      </c>
      <c r="Q138" s="21">
        <v>75.91</v>
      </c>
      <c r="R138" s="22"/>
      <c r="S138" s="2"/>
      <c r="T138" s="3"/>
      <c r="U138" s="24"/>
      <c r="V138" s="8"/>
    </row>
    <row r="139" spans="1:25" ht="16" thickBot="1" x14ac:dyDescent="0.4">
      <c r="A139" s="16" t="s">
        <v>36</v>
      </c>
      <c r="B139" s="13">
        <v>37067420</v>
      </c>
      <c r="C139" s="13">
        <v>2460155</v>
      </c>
      <c r="D139" s="13">
        <v>32560000</v>
      </c>
      <c r="E139" s="33">
        <v>160000</v>
      </c>
      <c r="F139" s="31">
        <v>804</v>
      </c>
      <c r="G139" s="15">
        <v>60200000</v>
      </c>
      <c r="H139" s="17">
        <f t="shared" si="18"/>
        <v>66.369739248105205</v>
      </c>
      <c r="I139" s="17">
        <f t="shared" si="16"/>
        <v>878.3994138248629</v>
      </c>
      <c r="J139" s="18"/>
      <c r="K139" s="36">
        <v>120</v>
      </c>
      <c r="L139" s="18">
        <f t="shared" si="19"/>
        <v>2.2027397260273971</v>
      </c>
      <c r="M139" s="19">
        <f t="shared" si="20"/>
        <v>1.6240677122928977</v>
      </c>
      <c r="N139" s="20">
        <v>8100</v>
      </c>
      <c r="O139" s="17">
        <v>17.100000000000001</v>
      </c>
      <c r="P139" s="21">
        <v>18.73</v>
      </c>
      <c r="Q139" s="21">
        <v>73.95</v>
      </c>
      <c r="R139" s="22">
        <v>38</v>
      </c>
      <c r="S139" s="2">
        <v>0.68300000000000005</v>
      </c>
      <c r="T139" s="3">
        <v>5.9160000000000004</v>
      </c>
      <c r="U139" s="24">
        <v>63.41666579246521</v>
      </c>
      <c r="V139" s="8">
        <v>65.3</v>
      </c>
      <c r="W139" s="18">
        <v>40.54</v>
      </c>
      <c r="X139" s="18">
        <v>177.25</v>
      </c>
      <c r="Y139" s="18">
        <v>16</v>
      </c>
    </row>
    <row r="140" spans="1:25" ht="16" thickBot="1" x14ac:dyDescent="0.4">
      <c r="A140" s="16" t="s">
        <v>48</v>
      </c>
      <c r="B140" s="13">
        <v>32513805</v>
      </c>
      <c r="C140" s="13">
        <v>59682</v>
      </c>
      <c r="D140" s="13">
        <v>5440000</v>
      </c>
      <c r="E140" s="32">
        <v>281000</v>
      </c>
      <c r="F140" s="30">
        <v>416</v>
      </c>
      <c r="G140" s="15">
        <v>7753000</v>
      </c>
      <c r="H140" s="17">
        <f t="shared" si="18"/>
        <v>1.8355895288170672</v>
      </c>
      <c r="I140" s="17">
        <f t="shared" si="16"/>
        <v>167.31354573849478</v>
      </c>
      <c r="J140" s="18"/>
      <c r="K140" s="37">
        <v>22</v>
      </c>
      <c r="L140" s="18">
        <f t="shared" si="19"/>
        <v>1.1397260273972603</v>
      </c>
      <c r="M140" s="19">
        <f t="shared" si="20"/>
        <v>0.23845255884385111</v>
      </c>
      <c r="N140" s="20">
        <v>1200</v>
      </c>
      <c r="O140" s="17">
        <v>36.94</v>
      </c>
      <c r="P140" s="21">
        <v>59.77</v>
      </c>
      <c r="Q140" s="21">
        <v>57.7</v>
      </c>
      <c r="R140" s="22">
        <v>26</v>
      </c>
      <c r="S140" s="2">
        <v>0.44600000000000001</v>
      </c>
      <c r="T140" s="3">
        <v>3.197641838</v>
      </c>
      <c r="U140" s="24"/>
      <c r="V140" s="8">
        <v>36.1</v>
      </c>
      <c r="W140" s="18">
        <v>23.14</v>
      </c>
      <c r="X140" s="18">
        <v>40.409999999999997</v>
      </c>
      <c r="Y140" s="18">
        <v>48</v>
      </c>
    </row>
    <row r="141" spans="1:25" ht="16" thickBot="1" x14ac:dyDescent="0.4">
      <c r="A141" s="16" t="s">
        <v>138</v>
      </c>
      <c r="B141" s="13">
        <v>2777232</v>
      </c>
      <c r="C141" s="13">
        <v>91869</v>
      </c>
      <c r="D141" s="13">
        <v>1325000</v>
      </c>
      <c r="E141" s="32"/>
      <c r="F141" s="32">
        <v>1650</v>
      </c>
      <c r="G141" s="15">
        <v>3831000</v>
      </c>
      <c r="H141" s="17">
        <f t="shared" si="18"/>
        <v>33.079339428610936</v>
      </c>
      <c r="I141" s="17">
        <f t="shared" si="16"/>
        <v>477.09373937791298</v>
      </c>
      <c r="J141" s="18"/>
      <c r="K141" s="37">
        <v>169</v>
      </c>
      <c r="L141" s="18">
        <f t="shared" si="19"/>
        <v>4.5205479452054798</v>
      </c>
      <c r="M141" s="19">
        <f t="shared" si="20"/>
        <v>1.3794310306088939</v>
      </c>
      <c r="N141" s="20">
        <v>9100</v>
      </c>
      <c r="O141" s="17">
        <v>24.68</v>
      </c>
      <c r="P141" s="21">
        <v>28.49</v>
      </c>
      <c r="Q141" s="21">
        <v>67.040000000000006</v>
      </c>
      <c r="R141" s="22">
        <v>49</v>
      </c>
      <c r="S141" s="2">
        <v>0.61499999999999999</v>
      </c>
      <c r="T141" s="3">
        <v>7.192013277</v>
      </c>
      <c r="U141" s="24"/>
      <c r="V141" s="8">
        <v>56</v>
      </c>
      <c r="W141" s="18">
        <v>47.31</v>
      </c>
      <c r="X141" s="18">
        <v>431.82</v>
      </c>
      <c r="Y141" s="18">
        <v>7</v>
      </c>
    </row>
    <row r="142" spans="1:25" ht="16" thickBot="1" x14ac:dyDescent="0.4">
      <c r="A142" s="16" t="s">
        <v>202</v>
      </c>
      <c r="B142" s="13">
        <v>9852</v>
      </c>
      <c r="C142" s="13"/>
      <c r="D142" s="13">
        <v>10920</v>
      </c>
      <c r="E142" s="32"/>
      <c r="F142" s="33">
        <v>2131</v>
      </c>
      <c r="G142" s="15">
        <v>66000</v>
      </c>
      <c r="I142" s="17">
        <f t="shared" ref="I142:I173" si="21">1000*D142/B142</f>
        <v>1108.4043848964677</v>
      </c>
      <c r="J142" s="18"/>
      <c r="K142" s="36">
        <v>686.4</v>
      </c>
      <c r="L142" s="18">
        <f t="shared" si="19"/>
        <v>5.838356164383562</v>
      </c>
      <c r="M142" s="19">
        <f t="shared" si="20"/>
        <v>6.699147381242387</v>
      </c>
      <c r="N142" s="20">
        <v>11900</v>
      </c>
      <c r="O142" s="17">
        <v>20.71</v>
      </c>
      <c r="P142" s="21">
        <v>7.72</v>
      </c>
      <c r="Q142" s="21">
        <v>68.25</v>
      </c>
      <c r="R142" s="22"/>
      <c r="S142" s="2"/>
      <c r="T142" s="3"/>
      <c r="U142" s="24"/>
      <c r="V142" s="8">
        <v>60.1</v>
      </c>
      <c r="W142" s="18">
        <v>89.54</v>
      </c>
      <c r="X142" s="18">
        <v>1158.77</v>
      </c>
      <c r="Y142" s="18">
        <v>27</v>
      </c>
    </row>
    <row r="143" spans="1:25" ht="16" thickBot="1" x14ac:dyDescent="0.4">
      <c r="A143" s="16" t="s">
        <v>39</v>
      </c>
      <c r="B143" s="13">
        <v>30899443</v>
      </c>
      <c r="C143" s="13">
        <v>730000</v>
      </c>
      <c r="D143" s="13">
        <v>15600000</v>
      </c>
      <c r="E143" s="32"/>
      <c r="F143" s="30">
        <v>183</v>
      </c>
      <c r="G143" s="15">
        <v>7708000</v>
      </c>
      <c r="H143" s="17">
        <f t="shared" ref="H143:H174" si="22">1000*C143/(B143)</f>
        <v>23.625021331290665</v>
      </c>
      <c r="I143" s="17">
        <f t="shared" si="21"/>
        <v>504.86346954538953</v>
      </c>
      <c r="J143" s="18"/>
      <c r="K143" s="37">
        <v>24.2</v>
      </c>
      <c r="L143" s="18">
        <f t="shared" si="19"/>
        <v>0.50136986301369868</v>
      </c>
      <c r="M143" s="19">
        <f t="shared" si="20"/>
        <v>0.24945433482409377</v>
      </c>
      <c r="N143" s="20">
        <v>3800</v>
      </c>
      <c r="O143" s="17">
        <v>17.260000000000002</v>
      </c>
      <c r="P143" s="21">
        <v>24.55</v>
      </c>
      <c r="Q143" s="21">
        <v>72.67</v>
      </c>
      <c r="R143" s="22">
        <v>34</v>
      </c>
      <c r="S143" s="2">
        <v>0.60199999999999998</v>
      </c>
      <c r="T143" s="3">
        <v>5.1217927420000002</v>
      </c>
      <c r="U143" s="24"/>
      <c r="V143" s="8"/>
      <c r="W143" s="18">
        <v>24.81</v>
      </c>
      <c r="X143" s="18">
        <v>52.83</v>
      </c>
      <c r="Y143" s="18">
        <v>40</v>
      </c>
    </row>
    <row r="144" spans="1:25" ht="16" thickBot="1" x14ac:dyDescent="0.4">
      <c r="A144" s="16" t="s">
        <v>63</v>
      </c>
      <c r="B144" s="13">
        <v>17463930</v>
      </c>
      <c r="C144" s="13">
        <v>5024000</v>
      </c>
      <c r="D144" s="13">
        <v>16560000</v>
      </c>
      <c r="E144" s="33">
        <v>70128432</v>
      </c>
      <c r="F144" s="33">
        <v>6405</v>
      </c>
      <c r="G144" s="15">
        <v>214416000</v>
      </c>
      <c r="H144" s="17">
        <f t="shared" si="22"/>
        <v>287.67866110319954</v>
      </c>
      <c r="I144" s="17">
        <f t="shared" si="21"/>
        <v>948.24017274462278</v>
      </c>
      <c r="J144" s="17">
        <f>E144/B144</f>
        <v>4.0156157291056482</v>
      </c>
      <c r="K144" s="36">
        <v>846</v>
      </c>
      <c r="L144" s="18">
        <f t="shared" si="19"/>
        <v>17.547945205479451</v>
      </c>
      <c r="M144" s="19">
        <f t="shared" si="20"/>
        <v>12.277648845362986</v>
      </c>
      <c r="N144" s="20">
        <v>56600</v>
      </c>
      <c r="O144" s="17">
        <v>10.98</v>
      </c>
      <c r="P144" s="21">
        <v>3.34</v>
      </c>
      <c r="Q144" s="21">
        <v>82.36</v>
      </c>
      <c r="R144" s="22">
        <v>80</v>
      </c>
      <c r="S144" s="2">
        <v>0.94099999999999995</v>
      </c>
      <c r="T144" s="3">
        <v>12.581629749999999</v>
      </c>
      <c r="U144" s="24">
        <v>7.9568788409233093</v>
      </c>
      <c r="V144" s="8">
        <v>84.4</v>
      </c>
      <c r="W144" s="18">
        <v>65.900000000000006</v>
      </c>
      <c r="X144" s="18">
        <v>5340.61</v>
      </c>
    </row>
    <row r="145" spans="1:25" ht="16" thickBot="1" x14ac:dyDescent="0.4">
      <c r="A145" s="16" t="s">
        <v>171</v>
      </c>
      <c r="B145" s="13">
        <v>300682</v>
      </c>
      <c r="C145" s="13">
        <v>46000</v>
      </c>
      <c r="D145" s="13">
        <v>237800</v>
      </c>
      <c r="E145" s="33"/>
      <c r="F145" s="32">
        <v>9989</v>
      </c>
      <c r="G145" s="15">
        <v>5886000</v>
      </c>
      <c r="H145" s="17">
        <f t="shared" si="22"/>
        <v>152.98554619165762</v>
      </c>
      <c r="I145" s="17">
        <f t="shared" si="21"/>
        <v>790.86875835600404</v>
      </c>
      <c r="J145" s="18"/>
      <c r="K145" s="39">
        <v>1118.2</v>
      </c>
      <c r="L145" s="18">
        <f t="shared" si="19"/>
        <v>27.367123287671234</v>
      </c>
      <c r="M145" s="19">
        <f t="shared" si="20"/>
        <v>19.575498367045583</v>
      </c>
      <c r="N145" s="20">
        <v>31100</v>
      </c>
      <c r="O145" s="17">
        <v>13.96</v>
      </c>
      <c r="P145" s="21">
        <v>4.92</v>
      </c>
      <c r="Q145" s="21">
        <v>79.06</v>
      </c>
      <c r="R145" s="22"/>
      <c r="S145" s="2"/>
      <c r="T145" s="3"/>
      <c r="U145" s="24"/>
      <c r="V145" s="8"/>
    </row>
    <row r="146" spans="1:25" ht="16" thickBot="1" x14ac:dyDescent="0.4">
      <c r="A146" s="16" t="s">
        <v>122</v>
      </c>
      <c r="B146" s="13">
        <v>5109702</v>
      </c>
      <c r="C146" s="13">
        <v>651000</v>
      </c>
      <c r="D146" s="13">
        <v>4896000</v>
      </c>
      <c r="E146" s="32">
        <v>43906776</v>
      </c>
      <c r="F146" s="33">
        <v>8477</v>
      </c>
      <c r="G146" s="15">
        <v>40344000</v>
      </c>
      <c r="H146" s="17">
        <f t="shared" si="22"/>
        <v>127.40469013652852</v>
      </c>
      <c r="I146" s="17">
        <f t="shared" si="21"/>
        <v>958.17720876873057</v>
      </c>
      <c r="J146" s="17">
        <f>E146/B146</f>
        <v>8.5928251784546337</v>
      </c>
      <c r="K146" s="36">
        <v>549.20000000000005</v>
      </c>
      <c r="L146" s="18">
        <f t="shared" si="19"/>
        <v>23.224657534246575</v>
      </c>
      <c r="M146" s="19">
        <f t="shared" si="20"/>
        <v>7.8955680781384121</v>
      </c>
      <c r="N146" s="20">
        <v>42900</v>
      </c>
      <c r="O146" s="17">
        <v>12.69</v>
      </c>
      <c r="P146" s="21">
        <v>3.39</v>
      </c>
      <c r="Q146" s="21">
        <v>82.74</v>
      </c>
      <c r="R146" s="22">
        <v>87</v>
      </c>
      <c r="S146" s="2">
        <v>0.93700000000000006</v>
      </c>
      <c r="T146" s="3">
        <v>12.94468975</v>
      </c>
      <c r="U146" s="24">
        <v>9.317442774772644</v>
      </c>
      <c r="V146" s="8">
        <v>88.8</v>
      </c>
      <c r="W146" s="18">
        <v>75.55</v>
      </c>
      <c r="X146" s="18">
        <v>4081.59</v>
      </c>
    </row>
    <row r="147" spans="1:25" ht="16" thickBot="1" x14ac:dyDescent="0.4">
      <c r="A147" s="16" t="s">
        <v>106</v>
      </c>
      <c r="B147" s="13">
        <v>6359689</v>
      </c>
      <c r="C147" s="13">
        <v>207577</v>
      </c>
      <c r="D147" s="13">
        <v>3933000</v>
      </c>
      <c r="E147" s="32"/>
      <c r="F147" s="30">
        <v>570</v>
      </c>
      <c r="G147" s="15">
        <v>4851000</v>
      </c>
      <c r="H147" s="17">
        <f t="shared" si="22"/>
        <v>32.63948913225159</v>
      </c>
      <c r="I147" s="17">
        <f t="shared" si="21"/>
        <v>618.42646708038706</v>
      </c>
      <c r="J147" s="18"/>
      <c r="K147" s="37">
        <v>90</v>
      </c>
      <c r="L147" s="18">
        <f t="shared" si="19"/>
        <v>1.5616438356164384</v>
      </c>
      <c r="M147" s="19">
        <f t="shared" si="20"/>
        <v>0.76277314818381847</v>
      </c>
      <c r="N147" s="20">
        <v>5600</v>
      </c>
      <c r="O147" s="17">
        <v>16.3</v>
      </c>
      <c r="P147" s="21">
        <v>18.63</v>
      </c>
      <c r="Q147" s="21">
        <v>75.05</v>
      </c>
      <c r="R147" s="22">
        <v>19</v>
      </c>
      <c r="S147" s="2">
        <v>0.66700000000000004</v>
      </c>
      <c r="T147" s="3">
        <v>7.1440000000000001</v>
      </c>
      <c r="U147" s="24">
        <v>34.333333373069756</v>
      </c>
      <c r="V147" s="8">
        <v>53.9</v>
      </c>
      <c r="W147" s="18">
        <v>61.57</v>
      </c>
      <c r="X147" s="18">
        <v>161.99</v>
      </c>
      <c r="Y147" s="18">
        <v>35</v>
      </c>
    </row>
    <row r="148" spans="1:25" ht="16" thickBot="1" x14ac:dyDescent="0.4">
      <c r="A148" s="16" t="s">
        <v>60</v>
      </c>
      <c r="B148" s="13">
        <v>25396840</v>
      </c>
      <c r="C148" s="13">
        <v>58000</v>
      </c>
      <c r="D148" s="13">
        <v>5500000</v>
      </c>
      <c r="E148" s="33">
        <v>13497000</v>
      </c>
      <c r="F148" s="31">
        <v>51</v>
      </c>
      <c r="G148" s="15">
        <v>2374000</v>
      </c>
      <c r="H148" s="17">
        <f t="shared" si="22"/>
        <v>2.2837486868445049</v>
      </c>
      <c r="I148" s="17">
        <f t="shared" si="21"/>
        <v>216.56237547663409</v>
      </c>
      <c r="J148" s="17">
        <f>E148/B148</f>
        <v>0.53144406941966005</v>
      </c>
      <c r="K148" s="36">
        <v>8.8000000000000007</v>
      </c>
      <c r="L148" s="18">
        <f t="shared" si="19"/>
        <v>0.13972602739726028</v>
      </c>
      <c r="M148" s="19">
        <f t="shared" si="20"/>
        <v>9.3476196251187152E-2</v>
      </c>
      <c r="N148" s="20">
        <v>1200</v>
      </c>
      <c r="O148" s="17">
        <v>46.86</v>
      </c>
      <c r="P148" s="21">
        <v>65.53</v>
      </c>
      <c r="Q148" s="21">
        <v>60.48</v>
      </c>
      <c r="R148" s="22">
        <v>32</v>
      </c>
      <c r="S148" s="2">
        <v>0.4</v>
      </c>
      <c r="T148" s="3">
        <v>2.1167172989999998</v>
      </c>
      <c r="U148" s="24"/>
      <c r="V148" s="8">
        <v>34.5</v>
      </c>
      <c r="W148" s="18">
        <v>35.69</v>
      </c>
      <c r="X148" s="18">
        <v>31.22</v>
      </c>
      <c r="Y148" s="18">
        <v>76</v>
      </c>
    </row>
    <row r="149" spans="1:25" ht="16" thickBot="1" x14ac:dyDescent="0.4">
      <c r="A149" s="16" t="s">
        <v>6</v>
      </c>
      <c r="B149" s="13">
        <v>230842743</v>
      </c>
      <c r="C149" s="13">
        <v>106385</v>
      </c>
      <c r="D149" s="13">
        <v>115500000</v>
      </c>
      <c r="E149" s="33">
        <v>1938542727</v>
      </c>
      <c r="F149" s="30">
        <v>133</v>
      </c>
      <c r="G149" s="15">
        <v>104494000</v>
      </c>
      <c r="H149" s="17">
        <f t="shared" si="22"/>
        <v>0.46085485996845915</v>
      </c>
      <c r="I149" s="17">
        <f t="shared" si="21"/>
        <v>500.34061499607117</v>
      </c>
      <c r="J149" s="17">
        <f>E149/B149</f>
        <v>8.3976767118903979</v>
      </c>
      <c r="K149" s="37">
        <v>35.299999999999997</v>
      </c>
      <c r="L149" s="18">
        <f t="shared" si="19"/>
        <v>0.36438356164383562</v>
      </c>
      <c r="M149" s="19">
        <f t="shared" si="20"/>
        <v>0.45266313613332865</v>
      </c>
      <c r="N149" s="20">
        <v>4900</v>
      </c>
      <c r="O149" s="17">
        <v>34</v>
      </c>
      <c r="P149" s="21">
        <v>55.17</v>
      </c>
      <c r="Q149" s="21">
        <v>61.79</v>
      </c>
      <c r="R149" s="22">
        <v>24</v>
      </c>
      <c r="S149" s="2">
        <v>0.53500000000000003</v>
      </c>
      <c r="T149" s="3">
        <v>7.181074153</v>
      </c>
      <c r="U149" s="24">
        <v>79.918032884597778</v>
      </c>
      <c r="V149" s="8">
        <v>44.3</v>
      </c>
      <c r="W149" s="18">
        <v>15.74</v>
      </c>
      <c r="X149" s="18">
        <v>69.680000000000007</v>
      </c>
      <c r="Y149" s="18">
        <v>44</v>
      </c>
    </row>
    <row r="150" spans="1:25" ht="16" thickBot="1" x14ac:dyDescent="0.4">
      <c r="A150" s="16" t="s">
        <v>217</v>
      </c>
      <c r="B150" s="13">
        <v>2133410</v>
      </c>
      <c r="C150" s="13">
        <v>425646</v>
      </c>
      <c r="D150" s="13">
        <v>1743000</v>
      </c>
      <c r="E150" s="32">
        <v>240000</v>
      </c>
      <c r="F150" s="33">
        <v>3086</v>
      </c>
      <c r="G150" s="15">
        <v>7383000</v>
      </c>
      <c r="H150" s="17">
        <f t="shared" si="22"/>
        <v>199.51439245152127</v>
      </c>
      <c r="I150" s="17">
        <f t="shared" si="21"/>
        <v>817.00188899461421</v>
      </c>
      <c r="J150" s="17">
        <f>E150/B150</f>
        <v>0.11249595717653897</v>
      </c>
      <c r="K150" s="36">
        <v>154.69999999999999</v>
      </c>
      <c r="L150" s="18">
        <f t="shared" si="19"/>
        <v>8.4547945205479458</v>
      </c>
      <c r="M150" s="19">
        <f t="shared" si="20"/>
        <v>3.46065688264328</v>
      </c>
      <c r="N150" s="20">
        <v>16500</v>
      </c>
      <c r="O150" s="17">
        <v>10.33</v>
      </c>
      <c r="P150" s="21">
        <v>7.16</v>
      </c>
      <c r="Q150" s="21">
        <v>77.09</v>
      </c>
      <c r="R150" s="22">
        <v>40</v>
      </c>
      <c r="S150" s="2">
        <v>0.77</v>
      </c>
      <c r="T150" s="3">
        <v>10.22815037</v>
      </c>
      <c r="U150" s="24"/>
      <c r="V150" s="8">
        <v>74.099999999999994</v>
      </c>
      <c r="W150" s="18">
        <v>60.25</v>
      </c>
      <c r="X150" s="18">
        <v>421.39</v>
      </c>
      <c r="Y150" s="18">
        <v>7</v>
      </c>
    </row>
    <row r="151" spans="1:25" ht="16" thickBot="1" x14ac:dyDescent="0.4">
      <c r="A151" s="16" t="s">
        <v>210</v>
      </c>
      <c r="B151" s="13">
        <v>51295</v>
      </c>
      <c r="C151" s="13">
        <v>20000</v>
      </c>
      <c r="D151" s="13">
        <v>12299</v>
      </c>
      <c r="E151" s="32"/>
      <c r="F151" s="33"/>
      <c r="H151" s="17">
        <f t="shared" si="22"/>
        <v>389.9015498586607</v>
      </c>
      <c r="I151" s="17">
        <f t="shared" si="21"/>
        <v>239.7699580855834</v>
      </c>
      <c r="J151" s="18"/>
      <c r="K151" s="36"/>
      <c r="L151" s="18"/>
      <c r="M151" s="19"/>
      <c r="N151" s="20">
        <v>24500</v>
      </c>
      <c r="O151" s="17">
        <v>15.6</v>
      </c>
      <c r="P151" s="21">
        <v>12.17</v>
      </c>
      <c r="Q151" s="21">
        <v>76.83</v>
      </c>
      <c r="R151" s="22">
        <v>84</v>
      </c>
      <c r="S151" s="2"/>
      <c r="T151" s="3"/>
      <c r="U151" s="24"/>
      <c r="V151" s="8"/>
    </row>
    <row r="152" spans="1:25" ht="16" thickBot="1" x14ac:dyDescent="0.4">
      <c r="A152" s="16" t="s">
        <v>116</v>
      </c>
      <c r="B152" s="13">
        <v>5597924</v>
      </c>
      <c r="C152" s="13">
        <v>350000</v>
      </c>
      <c r="D152" s="13">
        <v>5346000</v>
      </c>
      <c r="E152" s="33">
        <v>2003747525</v>
      </c>
      <c r="F152" s="32">
        <v>23264</v>
      </c>
      <c r="G152" s="15">
        <v>36731000</v>
      </c>
      <c r="H152" s="17">
        <f t="shared" si="22"/>
        <v>62.523178235360106</v>
      </c>
      <c r="I152" s="17">
        <f t="shared" si="21"/>
        <v>954.99688813210037</v>
      </c>
      <c r="J152" s="17">
        <f>E152/B152</f>
        <v>357.94475326924766</v>
      </c>
      <c r="K152" s="37">
        <v>595.79999999999995</v>
      </c>
      <c r="L152" s="18">
        <f>F152/365</f>
        <v>63.736986301369861</v>
      </c>
      <c r="M152" s="19">
        <f>G152/B152</f>
        <v>6.5615395993228915</v>
      </c>
      <c r="N152" s="20">
        <v>65700</v>
      </c>
      <c r="O152" s="17">
        <v>11.89</v>
      </c>
      <c r="P152" s="21">
        <v>2.2799999999999998</v>
      </c>
      <c r="Q152" s="21">
        <v>82.75</v>
      </c>
      <c r="R152" s="22"/>
      <c r="S152" s="2">
        <v>0.96099999999999997</v>
      </c>
      <c r="T152" s="3">
        <v>13.00362968</v>
      </c>
      <c r="U152" s="24">
        <v>22.06896543502808</v>
      </c>
      <c r="V152" s="8">
        <v>95.2</v>
      </c>
      <c r="W152" s="18">
        <v>85.72</v>
      </c>
      <c r="X152" s="18">
        <v>8007.36</v>
      </c>
    </row>
    <row r="153" spans="1:25" ht="16" thickBot="1" x14ac:dyDescent="0.4">
      <c r="A153" s="16" t="s">
        <v>131</v>
      </c>
      <c r="B153" s="13">
        <v>3833465</v>
      </c>
      <c r="C153" s="13">
        <v>572166</v>
      </c>
      <c r="D153" s="13">
        <v>4320000</v>
      </c>
      <c r="E153" s="33">
        <v>1015511568</v>
      </c>
      <c r="F153" s="33">
        <v>6455</v>
      </c>
      <c r="G153" s="15">
        <v>76321000</v>
      </c>
      <c r="H153" s="17">
        <f t="shared" si="22"/>
        <v>149.25556904784574</v>
      </c>
      <c r="I153" s="17">
        <f t="shared" si="21"/>
        <v>1126.9178145620215</v>
      </c>
      <c r="J153" s="17">
        <f>E153/B153</f>
        <v>264.90696223912312</v>
      </c>
      <c r="K153" s="36">
        <v>626.29999999999995</v>
      </c>
      <c r="L153" s="18">
        <f>F153/365</f>
        <v>17.684931506849313</v>
      </c>
      <c r="M153" s="19">
        <f>G153/B153</f>
        <v>19.909142251200937</v>
      </c>
      <c r="N153" s="20">
        <v>34300</v>
      </c>
      <c r="O153" s="17">
        <v>21.62</v>
      </c>
      <c r="P153" s="21">
        <v>14.16</v>
      </c>
      <c r="Q153" s="21">
        <v>77.16</v>
      </c>
      <c r="R153" s="22">
        <v>44</v>
      </c>
      <c r="S153" s="2">
        <v>0.81599999999999995</v>
      </c>
      <c r="T153" s="3">
        <v>11.65404034</v>
      </c>
      <c r="U153" s="24"/>
      <c r="V153" s="8">
        <v>61.8</v>
      </c>
      <c r="W153" s="18">
        <v>87.55</v>
      </c>
      <c r="X153" s="18">
        <v>728.25</v>
      </c>
    </row>
    <row r="154" spans="1:25" ht="16" thickBot="1" x14ac:dyDescent="0.4">
      <c r="A154" s="16" t="s">
        <v>5</v>
      </c>
      <c r="B154" s="13">
        <v>247653551</v>
      </c>
      <c r="C154" s="13">
        <v>2989133</v>
      </c>
      <c r="D154" s="13">
        <v>48300000</v>
      </c>
      <c r="E154" s="33">
        <v>88261732</v>
      </c>
      <c r="F154" s="30">
        <v>453</v>
      </c>
      <c r="G154" s="15">
        <v>193869000</v>
      </c>
      <c r="H154" s="17">
        <f t="shared" si="22"/>
        <v>12.069816838604506</v>
      </c>
      <c r="I154" s="17">
        <f t="shared" si="21"/>
        <v>195.03051664298567</v>
      </c>
      <c r="J154" s="17">
        <f>E154/B154</f>
        <v>0.35639195014005676</v>
      </c>
      <c r="K154" s="37">
        <v>41.9</v>
      </c>
      <c r="L154" s="18">
        <f>F154/365</f>
        <v>1.2410958904109588</v>
      </c>
      <c r="M154" s="19">
        <f>G154/B154</f>
        <v>0.78282342093289836</v>
      </c>
      <c r="N154" s="20">
        <v>5200</v>
      </c>
      <c r="O154" s="17">
        <v>26.01</v>
      </c>
      <c r="P154" s="21">
        <v>52.73</v>
      </c>
      <c r="Q154" s="21">
        <v>69.959999999999994</v>
      </c>
      <c r="R154" s="22">
        <v>27</v>
      </c>
      <c r="S154" s="2">
        <v>0.54400000000000004</v>
      </c>
      <c r="T154" s="3">
        <v>4.5363302230000002</v>
      </c>
      <c r="U154" s="24">
        <v>92.177915573120117</v>
      </c>
      <c r="V154" s="8">
        <v>45.9</v>
      </c>
      <c r="W154" s="18">
        <v>33.119999999999997</v>
      </c>
      <c r="X154" s="18">
        <v>37.22</v>
      </c>
      <c r="Y154" s="18">
        <v>21</v>
      </c>
    </row>
    <row r="155" spans="1:25" ht="16" thickBot="1" x14ac:dyDescent="0.4">
      <c r="A155" s="16" t="s">
        <v>198</v>
      </c>
      <c r="B155" s="13">
        <v>21779</v>
      </c>
      <c r="C155" s="13">
        <v>8000</v>
      </c>
      <c r="D155" s="13">
        <v>6696</v>
      </c>
      <c r="E155" s="33"/>
      <c r="F155" s="30"/>
      <c r="G155" s="15"/>
      <c r="H155" s="17">
        <f t="shared" si="22"/>
        <v>367.32632352265944</v>
      </c>
      <c r="I155" s="17">
        <f t="shared" si="21"/>
        <v>307.45213278846597</v>
      </c>
      <c r="J155" s="18"/>
      <c r="K155" s="37"/>
      <c r="L155" s="18"/>
      <c r="M155" s="19"/>
      <c r="N155" s="20">
        <v>13800</v>
      </c>
      <c r="O155" s="17">
        <v>11.57</v>
      </c>
      <c r="P155" s="21">
        <v>11.04</v>
      </c>
      <c r="Q155" s="21">
        <v>74.91</v>
      </c>
      <c r="R155" s="22"/>
      <c r="S155" s="2">
        <v>0.76700000000000002</v>
      </c>
      <c r="T155" s="3">
        <v>12.491429999999999</v>
      </c>
      <c r="U155" s="24"/>
      <c r="V155" s="8"/>
      <c r="W155" s="18">
        <v>45.16</v>
      </c>
      <c r="X155" s="18">
        <v>2402.7800000000002</v>
      </c>
    </row>
    <row r="156" spans="1:25" ht="16" thickBot="1" x14ac:dyDescent="0.4">
      <c r="A156" s="16" t="s">
        <v>126</v>
      </c>
      <c r="B156" s="13">
        <v>4404108</v>
      </c>
      <c r="C156" s="13">
        <v>790486</v>
      </c>
      <c r="D156" s="13">
        <v>2992000</v>
      </c>
      <c r="E156" s="33">
        <v>446000</v>
      </c>
      <c r="F156" s="33">
        <v>2157</v>
      </c>
      <c r="G156" s="15">
        <v>25263000</v>
      </c>
      <c r="H156" s="17">
        <f t="shared" si="22"/>
        <v>179.48833225706545</v>
      </c>
      <c r="I156" s="17">
        <f t="shared" si="21"/>
        <v>679.36571946010406</v>
      </c>
      <c r="J156" s="17">
        <f t="shared" ref="J156:J162" si="23">E156/B156</f>
        <v>0.10126908786069733</v>
      </c>
      <c r="K156" s="36">
        <v>588.6</v>
      </c>
      <c r="L156" s="18">
        <f t="shared" ref="L156:L173" si="24">F156/365</f>
        <v>5.9095890410958907</v>
      </c>
      <c r="M156" s="19">
        <f t="shared" ref="M156:M173" si="25">G156/B156</f>
        <v>5.7362353511766742</v>
      </c>
      <c r="N156" s="20">
        <v>29000</v>
      </c>
      <c r="O156" s="17">
        <v>17.71</v>
      </c>
      <c r="P156" s="21">
        <v>15.28</v>
      </c>
      <c r="Q156" s="21">
        <v>78.44</v>
      </c>
      <c r="R156" s="22">
        <v>36</v>
      </c>
      <c r="S156" s="2">
        <v>0.80500000000000005</v>
      </c>
      <c r="T156" s="3">
        <v>10.540590290000001</v>
      </c>
      <c r="U156" s="24"/>
      <c r="V156" s="8">
        <v>71.099999999999994</v>
      </c>
      <c r="W156" s="18">
        <v>57.69</v>
      </c>
      <c r="X156" s="18">
        <v>1318.04</v>
      </c>
      <c r="Y156" s="18">
        <v>26</v>
      </c>
    </row>
    <row r="157" spans="1:25" ht="16" thickBot="1" x14ac:dyDescent="0.4">
      <c r="A157" s="16" t="s">
        <v>101</v>
      </c>
      <c r="B157" s="13">
        <v>9819350</v>
      </c>
      <c r="C157" s="13">
        <v>170000</v>
      </c>
      <c r="D157" s="13">
        <v>3168000</v>
      </c>
      <c r="E157" s="32">
        <v>56074803</v>
      </c>
      <c r="F157" s="30">
        <v>391</v>
      </c>
      <c r="G157" s="15">
        <v>6491000</v>
      </c>
      <c r="H157" s="17">
        <f t="shared" si="22"/>
        <v>17.312754917586194</v>
      </c>
      <c r="I157" s="17">
        <f t="shared" si="21"/>
        <v>322.62827987595921</v>
      </c>
      <c r="J157" s="17">
        <f t="shared" si="23"/>
        <v>5.7106430670054538</v>
      </c>
      <c r="K157" s="37">
        <v>68.599999999999994</v>
      </c>
      <c r="L157" s="18">
        <f t="shared" si="24"/>
        <v>1.0712328767123287</v>
      </c>
      <c r="M157" s="19">
        <f t="shared" si="25"/>
        <v>0.66104171864736461</v>
      </c>
      <c r="N157" s="20">
        <v>3700</v>
      </c>
      <c r="O157" s="17">
        <v>28.54</v>
      </c>
      <c r="P157" s="21">
        <v>32.81</v>
      </c>
      <c r="Q157" s="21">
        <v>69.739999999999995</v>
      </c>
      <c r="R157" s="22">
        <v>30</v>
      </c>
      <c r="S157" s="2">
        <v>0.55800000000000005</v>
      </c>
      <c r="T157" s="3">
        <v>4.74</v>
      </c>
      <c r="U157" s="24"/>
      <c r="V157" s="8">
        <v>46.7</v>
      </c>
      <c r="W157" s="18">
        <v>58.33</v>
      </c>
      <c r="X157" s="18">
        <v>60.31</v>
      </c>
      <c r="Y157" s="18">
        <v>21</v>
      </c>
    </row>
    <row r="158" spans="1:25" ht="16" thickBot="1" x14ac:dyDescent="0.4">
      <c r="A158" s="16" t="s">
        <v>100</v>
      </c>
      <c r="B158" s="13">
        <v>7439863</v>
      </c>
      <c r="C158" s="13">
        <v>203971</v>
      </c>
      <c r="D158" s="13">
        <v>5159000</v>
      </c>
      <c r="E158" s="32">
        <v>4174000</v>
      </c>
      <c r="F158" s="33">
        <v>1608</v>
      </c>
      <c r="G158" s="15">
        <v>7896000</v>
      </c>
      <c r="H158" s="17">
        <f t="shared" si="22"/>
        <v>27.415961826178787</v>
      </c>
      <c r="I158" s="17">
        <f t="shared" si="21"/>
        <v>693.42674723983498</v>
      </c>
      <c r="J158" s="17">
        <f t="shared" si="23"/>
        <v>0.5610318362045108</v>
      </c>
      <c r="K158" s="36">
        <v>115.4</v>
      </c>
      <c r="L158" s="18">
        <f t="shared" si="24"/>
        <v>4.4054794520547942</v>
      </c>
      <c r="M158" s="19">
        <f t="shared" si="25"/>
        <v>1.0613098655176849</v>
      </c>
      <c r="N158" s="20">
        <v>13700</v>
      </c>
      <c r="O158" s="17">
        <v>16.149999999999999</v>
      </c>
      <c r="P158" s="21">
        <v>22.6</v>
      </c>
      <c r="Q158" s="21">
        <v>78.61</v>
      </c>
      <c r="R158" s="22">
        <v>28</v>
      </c>
      <c r="S158" s="2">
        <v>0.71699999999999997</v>
      </c>
      <c r="T158" s="3">
        <v>8.861840248</v>
      </c>
      <c r="U158" s="24"/>
      <c r="V158" s="8">
        <v>69.5</v>
      </c>
      <c r="W158" s="18">
        <v>46.35</v>
      </c>
      <c r="X158" s="18">
        <v>415.89</v>
      </c>
      <c r="Y158" s="18">
        <v>22</v>
      </c>
    </row>
    <row r="159" spans="1:25" ht="16" thickBot="1" x14ac:dyDescent="0.4">
      <c r="A159" s="16" t="s">
        <v>40</v>
      </c>
      <c r="B159" s="13">
        <v>32440172</v>
      </c>
      <c r="C159" s="13">
        <v>2266025</v>
      </c>
      <c r="D159" s="13">
        <v>24140000</v>
      </c>
      <c r="E159" s="33">
        <v>141447560</v>
      </c>
      <c r="F159" s="32">
        <v>1443</v>
      </c>
      <c r="G159" s="15">
        <v>54996000</v>
      </c>
      <c r="H159" s="17">
        <f t="shared" si="22"/>
        <v>69.85243481446399</v>
      </c>
      <c r="I159" s="17">
        <f t="shared" si="21"/>
        <v>744.13908779521887</v>
      </c>
      <c r="J159" s="17">
        <f t="shared" si="23"/>
        <v>4.3602592489336987</v>
      </c>
      <c r="K159" s="37">
        <v>121.9</v>
      </c>
      <c r="L159" s="18">
        <f t="shared" si="24"/>
        <v>3.9534246575342467</v>
      </c>
      <c r="M159" s="19">
        <f t="shared" si="25"/>
        <v>1.6953054379613031</v>
      </c>
      <c r="N159" s="20">
        <v>12500</v>
      </c>
      <c r="O159" s="17">
        <v>16.96</v>
      </c>
      <c r="P159" s="21">
        <v>10.8</v>
      </c>
      <c r="Q159" s="21">
        <v>68.94</v>
      </c>
      <c r="R159" s="22">
        <v>36</v>
      </c>
      <c r="S159" s="2">
        <v>0.76200000000000001</v>
      </c>
      <c r="T159" s="3">
        <v>9.8855188629999997</v>
      </c>
      <c r="U159" s="24">
        <v>32.26277232170105</v>
      </c>
      <c r="V159" s="8">
        <v>72.8</v>
      </c>
      <c r="W159" s="18">
        <v>62.89</v>
      </c>
      <c r="X159" s="18">
        <v>366.56</v>
      </c>
      <c r="Y159" s="18">
        <v>22</v>
      </c>
    </row>
    <row r="160" spans="1:25" ht="16" thickBot="1" x14ac:dyDescent="0.4">
      <c r="A160" s="16" t="s">
        <v>11</v>
      </c>
      <c r="B160" s="13">
        <v>116434200</v>
      </c>
      <c r="C160" s="13">
        <v>5028018</v>
      </c>
      <c r="D160" s="13">
        <v>58300000</v>
      </c>
      <c r="E160" s="33">
        <v>33258000</v>
      </c>
      <c r="F160" s="31">
        <v>755</v>
      </c>
      <c r="G160" s="15">
        <v>142282000</v>
      </c>
      <c r="H160" s="17">
        <f t="shared" si="22"/>
        <v>43.18334303838563</v>
      </c>
      <c r="I160" s="17">
        <f t="shared" si="21"/>
        <v>500.71199011974147</v>
      </c>
      <c r="J160" s="17">
        <f t="shared" si="23"/>
        <v>0.28563772499832524</v>
      </c>
      <c r="K160" s="36">
        <v>63.4</v>
      </c>
      <c r="L160" s="18">
        <f t="shared" si="24"/>
        <v>2.0684931506849313</v>
      </c>
      <c r="M160" s="19">
        <f t="shared" si="25"/>
        <v>1.2219949121478053</v>
      </c>
      <c r="N160" s="20">
        <v>8100</v>
      </c>
      <c r="O160" s="17">
        <v>22.17</v>
      </c>
      <c r="P160" s="21">
        <v>22.14</v>
      </c>
      <c r="Q160" s="21">
        <v>70.48</v>
      </c>
      <c r="R160" s="22">
        <v>33</v>
      </c>
      <c r="S160" s="2">
        <v>0.69899999999999995</v>
      </c>
      <c r="T160" s="3">
        <v>8.9690999980000008</v>
      </c>
      <c r="U160" s="24">
        <v>77.814847230911255</v>
      </c>
      <c r="V160" s="8">
        <v>66.099999999999994</v>
      </c>
      <c r="W160" s="18">
        <v>40.6</v>
      </c>
      <c r="X160" s="18">
        <v>142.24</v>
      </c>
      <c r="Y160" s="18">
        <v>15</v>
      </c>
    </row>
    <row r="161" spans="1:25" ht="16" thickBot="1" x14ac:dyDescent="0.4">
      <c r="A161" s="16" t="s">
        <v>32</v>
      </c>
      <c r="B161" s="13">
        <v>37991766</v>
      </c>
      <c r="C161" s="13">
        <v>5308497</v>
      </c>
      <c r="D161" s="13">
        <v>32300000</v>
      </c>
      <c r="E161" s="32">
        <v>53366825</v>
      </c>
      <c r="F161" s="32">
        <v>3933</v>
      </c>
      <c r="G161" s="15">
        <v>304040000</v>
      </c>
      <c r="H161" s="17">
        <f t="shared" si="22"/>
        <v>139.72756623106176</v>
      </c>
      <c r="I161" s="17">
        <f t="shared" si="21"/>
        <v>850.18422149683693</v>
      </c>
      <c r="J161" s="17">
        <f t="shared" si="23"/>
        <v>1.4046945066991621</v>
      </c>
      <c r="K161" s="37">
        <v>234.9</v>
      </c>
      <c r="L161" s="18">
        <f t="shared" si="24"/>
        <v>10.775342465753425</v>
      </c>
      <c r="M161" s="19">
        <f t="shared" si="25"/>
        <v>8.0027867090990181</v>
      </c>
      <c r="N161" s="20">
        <v>34900</v>
      </c>
      <c r="O161" s="17">
        <v>8.31</v>
      </c>
      <c r="P161" s="21">
        <v>4.0999999999999996</v>
      </c>
      <c r="Q161" s="21">
        <v>79</v>
      </c>
      <c r="R161" s="22">
        <v>55</v>
      </c>
      <c r="S161" s="2">
        <v>0.876</v>
      </c>
      <c r="T161" s="3">
        <v>13.164750099999999</v>
      </c>
      <c r="U161" s="24">
        <v>44.40639317035675</v>
      </c>
      <c r="V161" s="8">
        <v>74.8</v>
      </c>
      <c r="W161" s="18">
        <v>71.38</v>
      </c>
      <c r="X161" s="18">
        <v>1014.04</v>
      </c>
    </row>
    <row r="162" spans="1:25" ht="16" thickBot="1" x14ac:dyDescent="0.4">
      <c r="A162" s="16" t="s">
        <v>76</v>
      </c>
      <c r="B162" s="13">
        <v>10223150</v>
      </c>
      <c r="C162" s="13">
        <v>5318750</v>
      </c>
      <c r="D162" s="13">
        <v>8200000</v>
      </c>
      <c r="E162" s="32">
        <v>12932000</v>
      </c>
      <c r="F162" s="33">
        <v>4546</v>
      </c>
      <c r="G162" s="15">
        <v>50370000</v>
      </c>
      <c r="H162" s="17">
        <f t="shared" si="22"/>
        <v>520.26528027075801</v>
      </c>
      <c r="I162" s="17">
        <f t="shared" si="21"/>
        <v>802.1011136489243</v>
      </c>
      <c r="J162" s="17">
        <f t="shared" si="23"/>
        <v>1.2649721465497425</v>
      </c>
      <c r="K162" s="36">
        <v>351.7</v>
      </c>
      <c r="L162" s="18">
        <f t="shared" si="24"/>
        <v>12.454794520547946</v>
      </c>
      <c r="M162" s="19">
        <f t="shared" si="25"/>
        <v>4.9270528164019893</v>
      </c>
      <c r="N162" s="20">
        <v>33700</v>
      </c>
      <c r="O162" s="17">
        <v>7.99</v>
      </c>
      <c r="P162" s="21">
        <v>2.4700000000000002</v>
      </c>
      <c r="Q162" s="21">
        <v>81.709999999999994</v>
      </c>
      <c r="R162" s="22">
        <v>62</v>
      </c>
      <c r="S162" s="2">
        <v>0.86599999999999999</v>
      </c>
      <c r="T162" s="3">
        <v>9.5759401319999995</v>
      </c>
      <c r="U162" s="24"/>
      <c r="V162" s="8">
        <v>76.2</v>
      </c>
      <c r="W162" s="18">
        <v>60.78</v>
      </c>
      <c r="X162" s="18">
        <v>2221.73</v>
      </c>
    </row>
    <row r="163" spans="1:25" ht="16" thickBot="1" x14ac:dyDescent="0.4">
      <c r="A163" s="16" t="s">
        <v>125</v>
      </c>
      <c r="B163" s="13">
        <v>3057311</v>
      </c>
      <c r="C163" s="13">
        <v>726739</v>
      </c>
      <c r="D163" s="13">
        <v>2564100</v>
      </c>
      <c r="E163" s="32"/>
      <c r="F163" s="32">
        <v>5935</v>
      </c>
      <c r="G163" s="15">
        <v>18999000</v>
      </c>
      <c r="H163" s="17">
        <f t="shared" si="22"/>
        <v>237.7052906949931</v>
      </c>
      <c r="I163" s="17">
        <f t="shared" si="21"/>
        <v>838.67817176597339</v>
      </c>
      <c r="J163" s="18"/>
      <c r="K163" s="37">
        <v>451.7</v>
      </c>
      <c r="L163" s="18">
        <f t="shared" si="24"/>
        <v>16.260273972602739</v>
      </c>
      <c r="M163" s="19">
        <f t="shared" si="25"/>
        <v>6.2142843825832568</v>
      </c>
      <c r="N163" s="20">
        <v>32600</v>
      </c>
      <c r="O163" s="17">
        <v>7.84</v>
      </c>
      <c r="P163" s="21">
        <v>5.92</v>
      </c>
      <c r="Q163" s="21">
        <v>81.89</v>
      </c>
      <c r="R163" s="22"/>
      <c r="S163" s="2"/>
      <c r="T163" s="3"/>
      <c r="U163" s="24"/>
      <c r="V163" s="8"/>
    </row>
    <row r="164" spans="1:25" ht="16" thickBot="1" x14ac:dyDescent="0.4">
      <c r="A164" s="16" t="s">
        <v>141</v>
      </c>
      <c r="B164" s="13">
        <v>2532104</v>
      </c>
      <c r="C164" s="13">
        <v>460240</v>
      </c>
      <c r="D164" s="13">
        <v>2700000</v>
      </c>
      <c r="E164" s="32">
        <v>1987192978</v>
      </c>
      <c r="F164" s="33">
        <v>14031</v>
      </c>
      <c r="G164" s="15">
        <v>111922000</v>
      </c>
      <c r="H164" s="17">
        <f t="shared" si="22"/>
        <v>181.76188655758216</v>
      </c>
      <c r="I164" s="17">
        <f t="shared" si="21"/>
        <v>1066.3069131441678</v>
      </c>
      <c r="J164" s="17">
        <f>E164/B164</f>
        <v>784.79911488627636</v>
      </c>
      <c r="K164" s="36">
        <v>993.4</v>
      </c>
      <c r="L164" s="18">
        <f t="shared" si="24"/>
        <v>38.441095890410956</v>
      </c>
      <c r="M164" s="19">
        <f t="shared" si="25"/>
        <v>44.201186049230202</v>
      </c>
      <c r="N164" s="20">
        <v>92900</v>
      </c>
      <c r="O164" s="17">
        <v>9.27</v>
      </c>
      <c r="P164" s="21">
        <v>6.46</v>
      </c>
      <c r="Q164" s="21">
        <v>80.03</v>
      </c>
      <c r="R164" s="22">
        <v>58</v>
      </c>
      <c r="S164" s="2">
        <v>0.85499999999999998</v>
      </c>
      <c r="T164" s="3">
        <v>9.9960114499999992</v>
      </c>
      <c r="U164" s="24">
        <v>81.740778684616089</v>
      </c>
      <c r="V164" s="8">
        <v>62.4</v>
      </c>
      <c r="W164" s="18">
        <v>77.47</v>
      </c>
      <c r="X164" s="18">
        <v>2207.65</v>
      </c>
      <c r="Y164" s="18">
        <v>4</v>
      </c>
    </row>
    <row r="165" spans="1:25" ht="16" thickBot="1" x14ac:dyDescent="0.4">
      <c r="A165" s="16" t="s">
        <v>55</v>
      </c>
      <c r="B165" s="13">
        <v>18326327</v>
      </c>
      <c r="C165" s="13">
        <v>2606000</v>
      </c>
      <c r="D165" s="13">
        <v>15960000</v>
      </c>
      <c r="E165" s="33">
        <v>96469836</v>
      </c>
      <c r="F165" s="32">
        <v>2508</v>
      </c>
      <c r="G165" s="15">
        <v>68746000</v>
      </c>
      <c r="H165" s="17">
        <f t="shared" si="22"/>
        <v>142.1997981374009</v>
      </c>
      <c r="I165" s="17">
        <f t="shared" si="21"/>
        <v>870.87827255292348</v>
      </c>
      <c r="J165" s="17">
        <f>E165/B165</f>
        <v>5.2640027649839487</v>
      </c>
      <c r="K165" s="37">
        <v>154.9</v>
      </c>
      <c r="L165" s="18">
        <f t="shared" si="24"/>
        <v>6.8712328767123285</v>
      </c>
      <c r="M165" s="19">
        <f t="shared" si="25"/>
        <v>3.7512153962984507</v>
      </c>
      <c r="N165" s="20">
        <v>30800</v>
      </c>
      <c r="O165" s="17">
        <v>8.6300000000000008</v>
      </c>
      <c r="P165" s="21">
        <v>5.65</v>
      </c>
      <c r="Q165" s="21">
        <v>76.31</v>
      </c>
      <c r="R165" s="22">
        <v>46</v>
      </c>
      <c r="S165" s="2">
        <v>0.82099999999999995</v>
      </c>
      <c r="T165" s="3">
        <v>11.275119780000001</v>
      </c>
      <c r="U165" s="24">
        <v>53.490328788757324</v>
      </c>
      <c r="V165" s="8">
        <v>71.3</v>
      </c>
      <c r="W165" s="18">
        <v>80.14</v>
      </c>
      <c r="X165" s="18">
        <v>738.56</v>
      </c>
    </row>
    <row r="166" spans="1:25" ht="16" thickBot="1" x14ac:dyDescent="0.4">
      <c r="A166" s="16" t="s">
        <v>8</v>
      </c>
      <c r="B166" s="13">
        <v>141698923</v>
      </c>
      <c r="C166" s="13">
        <v>24000000</v>
      </c>
      <c r="D166" s="13">
        <v>132000000</v>
      </c>
      <c r="E166" s="33">
        <v>11262746200</v>
      </c>
      <c r="F166" s="33">
        <v>6261</v>
      </c>
      <c r="G166" s="15">
        <v>1848070000</v>
      </c>
      <c r="H166" s="17">
        <f t="shared" si="22"/>
        <v>169.37319982312076</v>
      </c>
      <c r="I166" s="17">
        <f t="shared" si="21"/>
        <v>931.55259902716409</v>
      </c>
      <c r="J166" s="17">
        <f>E166/B166</f>
        <v>79.483640112070574</v>
      </c>
      <c r="K166" s="36">
        <v>383.2</v>
      </c>
      <c r="L166" s="18">
        <f t="shared" si="24"/>
        <v>17.153424657534245</v>
      </c>
      <c r="M166" s="19">
        <f t="shared" si="25"/>
        <v>13.042230391546449</v>
      </c>
      <c r="N166" s="20">
        <v>28000</v>
      </c>
      <c r="O166" s="17">
        <v>9.2200000000000006</v>
      </c>
      <c r="P166" s="21">
        <v>6.33</v>
      </c>
      <c r="Q166" s="21">
        <v>72.72</v>
      </c>
      <c r="R166" s="22">
        <v>28</v>
      </c>
      <c r="S166" s="2">
        <v>0.82199999999999995</v>
      </c>
      <c r="T166" s="3">
        <v>12.774288049999999</v>
      </c>
      <c r="U166" s="24">
        <v>67.770034074783325</v>
      </c>
      <c r="V166" s="8">
        <v>54.8</v>
      </c>
      <c r="W166" s="18">
        <v>61.15</v>
      </c>
      <c r="X166" s="18">
        <v>654</v>
      </c>
    </row>
    <row r="167" spans="1:25" ht="16" thickBot="1" x14ac:dyDescent="0.4">
      <c r="A167" s="16" t="s">
        <v>71</v>
      </c>
      <c r="B167" s="13">
        <v>13400541</v>
      </c>
      <c r="C167" s="13">
        <v>11893</v>
      </c>
      <c r="D167" s="13">
        <v>3900000</v>
      </c>
      <c r="E167" s="33"/>
      <c r="F167" s="30">
        <v>45</v>
      </c>
      <c r="G167" s="15">
        <v>1189000</v>
      </c>
      <c r="H167" s="17">
        <f t="shared" si="22"/>
        <v>0.88750148221627767</v>
      </c>
      <c r="I167" s="17">
        <f t="shared" si="21"/>
        <v>291.03302620394209</v>
      </c>
      <c r="J167" s="18"/>
      <c r="K167" s="37">
        <v>8.8000000000000007</v>
      </c>
      <c r="L167" s="18">
        <f t="shared" si="24"/>
        <v>0.12328767123287671</v>
      </c>
      <c r="M167" s="19">
        <f t="shared" si="25"/>
        <v>8.8727761065765923E-2</v>
      </c>
      <c r="N167" s="20">
        <v>2200</v>
      </c>
      <c r="O167" s="17">
        <v>25.7</v>
      </c>
      <c r="P167" s="21">
        <v>25.64</v>
      </c>
      <c r="Q167" s="21">
        <v>66.209999999999994</v>
      </c>
      <c r="R167" s="22">
        <v>51</v>
      </c>
      <c r="S167" s="2">
        <v>0.53400000000000003</v>
      </c>
      <c r="T167" s="3">
        <v>4.4252923580000001</v>
      </c>
      <c r="U167" s="24">
        <v>65.684348344802856</v>
      </c>
      <c r="V167" s="8">
        <v>51.8</v>
      </c>
      <c r="W167" s="18">
        <v>39.54</v>
      </c>
      <c r="X167" s="18">
        <v>51.08</v>
      </c>
      <c r="Y167" s="18">
        <v>7</v>
      </c>
    </row>
    <row r="168" spans="1:25" ht="16" thickBot="1" x14ac:dyDescent="0.4">
      <c r="A168" s="16" t="s">
        <v>203</v>
      </c>
      <c r="B168" s="13">
        <v>7935</v>
      </c>
      <c r="C168" s="13">
        <v>4000</v>
      </c>
      <c r="D168" s="13">
        <v>2287</v>
      </c>
      <c r="E168" s="33"/>
      <c r="F168" s="32">
        <v>1093</v>
      </c>
      <c r="G168" s="15">
        <v>13000</v>
      </c>
      <c r="H168" s="17">
        <f t="shared" si="22"/>
        <v>504.09577819785761</v>
      </c>
      <c r="I168" s="17">
        <f t="shared" si="21"/>
        <v>288.21676118462506</v>
      </c>
      <c r="J168" s="18"/>
      <c r="K168" s="37">
        <v>180.2</v>
      </c>
      <c r="L168" s="18">
        <f t="shared" si="24"/>
        <v>2.9945205479452053</v>
      </c>
      <c r="M168" s="19">
        <f t="shared" si="25"/>
        <v>1.6383112791430372</v>
      </c>
      <c r="N168" s="20">
        <v>7800</v>
      </c>
      <c r="O168" s="17">
        <v>9.33</v>
      </c>
      <c r="P168" s="21">
        <v>18.62</v>
      </c>
      <c r="Q168" s="21">
        <v>80.7</v>
      </c>
      <c r="R168" s="22"/>
      <c r="S168" s="2"/>
      <c r="T168" s="3"/>
      <c r="U168" s="24"/>
      <c r="V168" s="8"/>
    </row>
    <row r="169" spans="1:25" ht="16" thickBot="1" x14ac:dyDescent="0.4">
      <c r="A169" s="16" t="s">
        <v>192</v>
      </c>
      <c r="B169" s="13">
        <v>54817</v>
      </c>
      <c r="C169" s="13">
        <v>16000</v>
      </c>
      <c r="D169" s="13">
        <v>37920</v>
      </c>
      <c r="E169" s="33"/>
      <c r="F169" s="33">
        <v>3747</v>
      </c>
      <c r="G169" s="15">
        <v>268000</v>
      </c>
      <c r="H169" s="17">
        <f t="shared" si="22"/>
        <v>291.88025612492476</v>
      </c>
      <c r="I169" s="17">
        <f t="shared" si="21"/>
        <v>691.7562070160717</v>
      </c>
      <c r="J169" s="18"/>
      <c r="K169" s="36">
        <v>504.8</v>
      </c>
      <c r="L169" s="18">
        <f t="shared" si="24"/>
        <v>10.265753424657534</v>
      </c>
      <c r="M169" s="19">
        <f t="shared" si="25"/>
        <v>4.8889942900924899</v>
      </c>
      <c r="N169" s="20">
        <v>26500</v>
      </c>
      <c r="O169" s="17">
        <v>12.06</v>
      </c>
      <c r="P169" s="21">
        <v>8.19</v>
      </c>
      <c r="Q169" s="21">
        <v>77.33</v>
      </c>
      <c r="R169" s="22"/>
      <c r="S169" s="2">
        <v>0.77700000000000002</v>
      </c>
      <c r="T169" s="3">
        <v>8.6627449999999993</v>
      </c>
      <c r="U169" s="24"/>
      <c r="V169" s="8"/>
      <c r="W169" s="18">
        <v>49.26</v>
      </c>
      <c r="X169" s="18">
        <v>1204.3399999999999</v>
      </c>
    </row>
    <row r="170" spans="1:25" ht="16" thickBot="1" x14ac:dyDescent="0.4">
      <c r="A170" s="16" t="s">
        <v>175</v>
      </c>
      <c r="B170" s="13">
        <v>167591</v>
      </c>
      <c r="C170" s="13">
        <v>14000</v>
      </c>
      <c r="D170" s="13">
        <v>140400</v>
      </c>
      <c r="E170" s="33"/>
      <c r="F170" s="32">
        <v>1906</v>
      </c>
      <c r="G170" s="15">
        <v>659000</v>
      </c>
      <c r="H170" s="17">
        <f t="shared" si="22"/>
        <v>83.536705431675927</v>
      </c>
      <c r="I170" s="17">
        <f t="shared" si="21"/>
        <v>837.75381732909284</v>
      </c>
      <c r="J170" s="18"/>
      <c r="K170" s="37">
        <v>263.89999999999998</v>
      </c>
      <c r="L170" s="18">
        <f t="shared" si="24"/>
        <v>5.2219178082191782</v>
      </c>
      <c r="M170" s="19">
        <f t="shared" si="25"/>
        <v>3.9321920628196025</v>
      </c>
      <c r="N170" s="20">
        <v>13000</v>
      </c>
      <c r="O170" s="17">
        <v>11.73</v>
      </c>
      <c r="P170" s="21">
        <v>11.75</v>
      </c>
      <c r="Q170" s="21">
        <v>79.180000000000007</v>
      </c>
      <c r="R170" s="22">
        <v>55</v>
      </c>
      <c r="S170" s="2">
        <v>0.71499999999999997</v>
      </c>
      <c r="T170" s="3">
        <v>8.5450401310000004</v>
      </c>
      <c r="U170" s="24"/>
      <c r="V170" s="8">
        <v>69.599999999999994</v>
      </c>
      <c r="W170" s="18">
        <v>47.46</v>
      </c>
      <c r="X170" s="18">
        <v>514.16</v>
      </c>
      <c r="Y170" s="18">
        <v>8</v>
      </c>
    </row>
    <row r="171" spans="1:25" ht="16" thickBot="1" x14ac:dyDescent="0.4">
      <c r="A171" s="16" t="s">
        <v>204</v>
      </c>
      <c r="B171" s="13">
        <v>5195</v>
      </c>
      <c r="C171" s="13">
        <v>4800</v>
      </c>
      <c r="D171" s="13">
        <v>5099</v>
      </c>
      <c r="E171" s="33"/>
      <c r="F171" s="33">
        <v>7209</v>
      </c>
      <c r="G171" s="15">
        <v>84000</v>
      </c>
      <c r="H171" s="17">
        <f t="shared" si="22"/>
        <v>923.96535129932624</v>
      </c>
      <c r="I171" s="17">
        <f t="shared" si="21"/>
        <v>981.52069297401351</v>
      </c>
      <c r="J171" s="18"/>
      <c r="K171" s="38">
        <v>1705.1</v>
      </c>
      <c r="L171" s="18">
        <f t="shared" si="24"/>
        <v>19.75068493150685</v>
      </c>
      <c r="M171" s="19">
        <f t="shared" si="25"/>
        <v>16.169393647738211</v>
      </c>
      <c r="N171" s="20">
        <v>46200</v>
      </c>
      <c r="O171" s="17">
        <v>6.54</v>
      </c>
      <c r="P171" s="21">
        <v>7.97</v>
      </c>
      <c r="Q171" s="21">
        <v>81.62</v>
      </c>
      <c r="R171" s="22"/>
      <c r="S171" s="2"/>
      <c r="T171" s="3"/>
      <c r="U171" s="24"/>
      <c r="V171" s="8"/>
    </row>
    <row r="172" spans="1:25" ht="16" thickBot="1" x14ac:dyDescent="0.4">
      <c r="A172" s="16" t="s">
        <v>182</v>
      </c>
      <c r="B172" s="13">
        <v>100804</v>
      </c>
      <c r="C172" s="13">
        <v>11385</v>
      </c>
      <c r="D172" s="13">
        <v>85000</v>
      </c>
      <c r="E172" s="33"/>
      <c r="F172" s="33">
        <v>1334</v>
      </c>
      <c r="G172" s="15">
        <v>202000</v>
      </c>
      <c r="H172" s="17">
        <f t="shared" si="22"/>
        <v>112.94194674814491</v>
      </c>
      <c r="I172" s="17">
        <f t="shared" si="21"/>
        <v>843.22050712273324</v>
      </c>
      <c r="J172" s="18"/>
      <c r="K172" s="36">
        <v>226.7</v>
      </c>
      <c r="L172" s="18">
        <f t="shared" si="24"/>
        <v>3.6547945205479451</v>
      </c>
      <c r="M172" s="19">
        <f t="shared" si="25"/>
        <v>2.0038887345740251</v>
      </c>
      <c r="N172" s="20">
        <v>13700</v>
      </c>
      <c r="O172" s="17">
        <v>12.09</v>
      </c>
      <c r="P172" s="21">
        <v>12.59</v>
      </c>
      <c r="Q172" s="21">
        <v>76.930000000000007</v>
      </c>
      <c r="R172" s="22">
        <v>60</v>
      </c>
      <c r="S172" s="2">
        <v>0.751</v>
      </c>
      <c r="T172" s="3">
        <v>10.833430290000001</v>
      </c>
      <c r="U172" s="24"/>
      <c r="V172" s="8">
        <v>61.8</v>
      </c>
      <c r="W172" s="18">
        <v>66.41</v>
      </c>
      <c r="X172" s="18">
        <v>375.03</v>
      </c>
    </row>
    <row r="173" spans="1:25" ht="16" thickBot="1" x14ac:dyDescent="0.4">
      <c r="A173" s="16" t="s">
        <v>173</v>
      </c>
      <c r="B173" s="13">
        <v>207501</v>
      </c>
      <c r="C173" s="13">
        <v>6000</v>
      </c>
      <c r="D173" s="13">
        <v>171600</v>
      </c>
      <c r="E173" s="33"/>
      <c r="F173" s="30">
        <v>631</v>
      </c>
      <c r="G173" s="15">
        <v>355000</v>
      </c>
      <c r="H173" s="17">
        <f t="shared" si="22"/>
        <v>28.915523298682899</v>
      </c>
      <c r="I173" s="17">
        <f t="shared" si="21"/>
        <v>826.98396634233086</v>
      </c>
      <c r="J173" s="18"/>
      <c r="K173" s="37">
        <v>189.1</v>
      </c>
      <c r="L173" s="18">
        <f t="shared" si="24"/>
        <v>1.7287671232876711</v>
      </c>
      <c r="M173" s="19">
        <f t="shared" si="25"/>
        <v>1.7108351285054049</v>
      </c>
      <c r="N173" s="20">
        <v>5500</v>
      </c>
      <c r="O173" s="17">
        <v>19.03</v>
      </c>
      <c r="P173" s="21">
        <v>17.760000000000002</v>
      </c>
      <c r="Q173" s="21">
        <v>75.459999999999994</v>
      </c>
      <c r="R173" s="22"/>
      <c r="S173" s="2">
        <v>0.70699999999999996</v>
      </c>
      <c r="T173" s="3">
        <v>11.4038</v>
      </c>
      <c r="U173" s="24"/>
      <c r="V173" s="8">
        <v>62</v>
      </c>
      <c r="W173" s="18">
        <v>76.83</v>
      </c>
      <c r="X173" s="18">
        <v>239.13</v>
      </c>
      <c r="Y173" s="18">
        <v>11</v>
      </c>
    </row>
    <row r="174" spans="1:25" ht="16" thickBot="1" x14ac:dyDescent="0.4">
      <c r="A174" s="16" t="s">
        <v>219</v>
      </c>
      <c r="B174" s="13">
        <v>34892</v>
      </c>
      <c r="C174" s="13">
        <v>16000</v>
      </c>
      <c r="D174" s="13">
        <v>25500</v>
      </c>
      <c r="E174" s="33"/>
      <c r="F174" s="30"/>
      <c r="G174" s="15"/>
      <c r="H174" s="17">
        <f t="shared" si="22"/>
        <v>458.55783560701593</v>
      </c>
      <c r="I174" s="17">
        <f t="shared" ref="I174:I205" si="26">1000*D174/B174</f>
        <v>730.82655049868163</v>
      </c>
      <c r="J174" s="18"/>
      <c r="K174" s="37"/>
      <c r="L174" s="18"/>
      <c r="M174" s="19"/>
      <c r="N174" s="20">
        <v>56400</v>
      </c>
      <c r="O174" s="17">
        <v>8.8800000000000008</v>
      </c>
      <c r="P174" s="21">
        <v>6.36</v>
      </c>
      <c r="Q174" s="21">
        <v>84.05</v>
      </c>
      <c r="R174" s="22"/>
      <c r="S174" s="2">
        <v>0.85299999999999998</v>
      </c>
      <c r="T174" s="3">
        <v>10.80146027</v>
      </c>
      <c r="U174" s="24"/>
      <c r="V174" s="8"/>
      <c r="W174" s="18">
        <v>88.43</v>
      </c>
      <c r="X174" s="18">
        <v>3951.05</v>
      </c>
    </row>
    <row r="175" spans="1:25" ht="16" thickBot="1" x14ac:dyDescent="0.4">
      <c r="A175" s="16" t="s">
        <v>174</v>
      </c>
      <c r="B175" s="13">
        <v>220372</v>
      </c>
      <c r="C175" s="13">
        <v>2619</v>
      </c>
      <c r="D175" s="13">
        <v>112200</v>
      </c>
      <c r="E175" s="33"/>
      <c r="F175" s="31">
        <v>302</v>
      </c>
      <c r="G175" s="15">
        <v>173000</v>
      </c>
      <c r="H175" s="17">
        <f t="shared" ref="H175:H206" si="27">1000*C175/(B175)</f>
        <v>11.884449930118164</v>
      </c>
      <c r="I175" s="17">
        <f t="shared" si="26"/>
        <v>509.1390920806636</v>
      </c>
      <c r="J175" s="18"/>
      <c r="K175" s="36">
        <v>75.400000000000006</v>
      </c>
      <c r="L175" s="18">
        <f t="shared" ref="L175:L197" si="28">F175/365</f>
        <v>0.82739726027397265</v>
      </c>
      <c r="M175" s="19">
        <f t="shared" ref="M175:M205" si="29">G175/B175</f>
        <v>0.78503621149692338</v>
      </c>
      <c r="N175" s="20">
        <v>4100</v>
      </c>
      <c r="O175" s="17">
        <v>27.43</v>
      </c>
      <c r="P175" s="21">
        <v>43.48</v>
      </c>
      <c r="Q175" s="21">
        <v>67.39</v>
      </c>
      <c r="R175" s="22">
        <v>45</v>
      </c>
      <c r="S175" s="2">
        <v>0.61799999999999999</v>
      </c>
      <c r="T175" s="3">
        <v>6.2155994349999997</v>
      </c>
      <c r="U175" s="24"/>
      <c r="V175" s="8">
        <v>52.6</v>
      </c>
      <c r="W175" s="18">
        <v>45.4</v>
      </c>
      <c r="X175" s="18">
        <v>104.95</v>
      </c>
      <c r="Y175" s="18">
        <v>35</v>
      </c>
    </row>
    <row r="176" spans="1:25" ht="16" thickBot="1" x14ac:dyDescent="0.4">
      <c r="A176" s="16" t="s">
        <v>44</v>
      </c>
      <c r="B176" s="13">
        <v>35939806</v>
      </c>
      <c r="C176" s="13">
        <v>6594631</v>
      </c>
      <c r="D176" s="13">
        <v>36000000</v>
      </c>
      <c r="E176" s="32">
        <v>12402761040</v>
      </c>
      <c r="F176" s="32">
        <v>9129</v>
      </c>
      <c r="G176" s="15">
        <v>579925000</v>
      </c>
      <c r="H176" s="17">
        <f t="shared" si="27"/>
        <v>183.49100159305257</v>
      </c>
      <c r="I176" s="17">
        <f t="shared" si="26"/>
        <v>1001.6748560078482</v>
      </c>
      <c r="J176" s="17">
        <f>E176/B176</f>
        <v>345.09816330115973</v>
      </c>
      <c r="K176" s="39">
        <v>1560.2</v>
      </c>
      <c r="L176" s="18">
        <f t="shared" si="28"/>
        <v>25.010958904109589</v>
      </c>
      <c r="M176" s="19">
        <f t="shared" si="29"/>
        <v>16.136008079731983</v>
      </c>
      <c r="N176" s="20">
        <v>44300</v>
      </c>
      <c r="O176" s="17">
        <v>13.9</v>
      </c>
      <c r="P176" s="21">
        <v>11.97</v>
      </c>
      <c r="Q176" s="21">
        <v>76.91</v>
      </c>
      <c r="R176" s="22">
        <v>51</v>
      </c>
      <c r="S176" s="2">
        <v>0.875</v>
      </c>
      <c r="T176" s="3">
        <v>11.310529710000001</v>
      </c>
      <c r="U176" s="24"/>
      <c r="V176" s="8">
        <v>71.8</v>
      </c>
    </row>
    <row r="177" spans="1:25" ht="16" thickBot="1" x14ac:dyDescent="0.4">
      <c r="A177" s="16" t="s">
        <v>70</v>
      </c>
      <c r="B177" s="13">
        <v>18384660</v>
      </c>
      <c r="C177" s="13">
        <v>261440</v>
      </c>
      <c r="D177" s="13">
        <v>9860000</v>
      </c>
      <c r="E177" s="32"/>
      <c r="F177" s="31">
        <v>233</v>
      </c>
      <c r="G177" s="15">
        <v>10696000</v>
      </c>
      <c r="H177" s="17">
        <f t="shared" si="27"/>
        <v>14.220551263934171</v>
      </c>
      <c r="I177" s="17">
        <f t="shared" si="26"/>
        <v>536.31669011012445</v>
      </c>
      <c r="J177" s="18"/>
      <c r="K177" s="36">
        <v>50.1</v>
      </c>
      <c r="L177" s="18">
        <f t="shared" si="28"/>
        <v>0.63835616438356169</v>
      </c>
      <c r="M177" s="19">
        <f t="shared" si="29"/>
        <v>0.58178938310526274</v>
      </c>
      <c r="N177" s="20">
        <v>3500</v>
      </c>
      <c r="O177" s="17">
        <v>30.84</v>
      </c>
      <c r="P177" s="21">
        <v>31.75</v>
      </c>
      <c r="Q177" s="21">
        <v>70.25</v>
      </c>
      <c r="R177" s="22">
        <v>43</v>
      </c>
      <c r="S177" s="2">
        <v>0.51100000000000001</v>
      </c>
      <c r="T177" s="3">
        <v>2.937938258</v>
      </c>
      <c r="U177" s="24"/>
      <c r="V177" s="8">
        <v>53.5</v>
      </c>
      <c r="W177" s="18">
        <v>23.53</v>
      </c>
      <c r="X177" s="18">
        <v>65.75</v>
      </c>
      <c r="Y177" s="18">
        <v>31</v>
      </c>
    </row>
    <row r="178" spans="1:25" ht="16" thickBot="1" x14ac:dyDescent="0.4">
      <c r="A178" s="16" t="s">
        <v>96</v>
      </c>
      <c r="B178" s="13">
        <v>6693375</v>
      </c>
      <c r="C178" s="13">
        <v>2540276</v>
      </c>
      <c r="D178" s="13">
        <v>5589000</v>
      </c>
      <c r="E178" s="33">
        <v>23150000</v>
      </c>
      <c r="F178" s="32">
        <v>3367</v>
      </c>
      <c r="G178" s="15">
        <v>47735000</v>
      </c>
      <c r="H178" s="17">
        <f t="shared" si="27"/>
        <v>379.52094421722973</v>
      </c>
      <c r="I178" s="17">
        <f t="shared" si="26"/>
        <v>835.00476217155028</v>
      </c>
      <c r="J178" s="17">
        <f>E178/B178</f>
        <v>3.4586438082432256</v>
      </c>
      <c r="K178" s="37">
        <v>128.1</v>
      </c>
      <c r="L178" s="18">
        <f t="shared" si="28"/>
        <v>9.2246575342465746</v>
      </c>
      <c r="M178" s="19">
        <f t="shared" si="29"/>
        <v>7.1316787121594114</v>
      </c>
      <c r="N178" s="20">
        <v>19800</v>
      </c>
      <c r="O178" s="17">
        <v>8.8699999999999992</v>
      </c>
      <c r="P178" s="21">
        <v>4.55</v>
      </c>
      <c r="Q178" s="21">
        <v>75.08</v>
      </c>
      <c r="R178" s="22">
        <v>36</v>
      </c>
      <c r="S178" s="2">
        <v>0.80200000000000005</v>
      </c>
      <c r="T178" s="3">
        <v>11.36987019</v>
      </c>
      <c r="U178" s="24">
        <v>30.569431185722351</v>
      </c>
      <c r="V178" s="8">
        <v>74.3</v>
      </c>
      <c r="W178" s="18">
        <v>58.34</v>
      </c>
      <c r="X178" s="18">
        <v>641.03</v>
      </c>
      <c r="Y178" s="18">
        <v>3</v>
      </c>
    </row>
    <row r="179" spans="1:25" ht="16" thickBot="1" x14ac:dyDescent="0.4">
      <c r="A179" s="16" t="s">
        <v>183</v>
      </c>
      <c r="B179" s="13">
        <v>97617</v>
      </c>
      <c r="C179" s="13">
        <v>18768</v>
      </c>
      <c r="D179" s="13">
        <v>90200</v>
      </c>
      <c r="E179" s="33"/>
      <c r="F179" s="33">
        <v>3401</v>
      </c>
      <c r="G179" s="15">
        <v>1156000</v>
      </c>
      <c r="H179" s="17">
        <f t="shared" si="27"/>
        <v>192.26159377977197</v>
      </c>
      <c r="I179" s="17">
        <f t="shared" si="26"/>
        <v>924.01938186996119</v>
      </c>
      <c r="J179" s="18"/>
      <c r="K179" s="38">
        <v>1169.0999999999999</v>
      </c>
      <c r="L179" s="18">
        <f t="shared" si="28"/>
        <v>9.3178082191780813</v>
      </c>
      <c r="M179" s="19">
        <f t="shared" si="29"/>
        <v>11.842199616870012</v>
      </c>
      <c r="N179" s="20">
        <v>28800</v>
      </c>
      <c r="O179" s="17">
        <v>12.1</v>
      </c>
      <c r="P179" s="21">
        <v>10.38</v>
      </c>
      <c r="Q179" s="21">
        <v>76.36</v>
      </c>
      <c r="R179" s="22">
        <v>70</v>
      </c>
      <c r="S179" s="2">
        <v>0.78500000000000003</v>
      </c>
      <c r="T179" s="3">
        <v>10.28312</v>
      </c>
      <c r="U179" s="24"/>
      <c r="V179" s="8">
        <v>65.900000000000006</v>
      </c>
      <c r="W179" s="18">
        <v>72.709999999999994</v>
      </c>
      <c r="X179" s="18">
        <v>786.65</v>
      </c>
    </row>
    <row r="180" spans="1:25" ht="16" thickBot="1" x14ac:dyDescent="0.4">
      <c r="A180" s="16" t="s">
        <v>107</v>
      </c>
      <c r="B180" s="13">
        <v>8908040</v>
      </c>
      <c r="C180" s="14">
        <v>269</v>
      </c>
      <c r="D180" s="13">
        <v>1047499</v>
      </c>
      <c r="E180" s="33"/>
      <c r="F180" s="30">
        <v>38</v>
      </c>
      <c r="G180" s="15">
        <v>899000</v>
      </c>
      <c r="H180" s="17">
        <f t="shared" si="27"/>
        <v>3.0197439616346581E-2</v>
      </c>
      <c r="I180" s="17">
        <f t="shared" si="26"/>
        <v>117.59028922187147</v>
      </c>
      <c r="J180" s="18"/>
      <c r="K180" s="37">
        <v>13.6</v>
      </c>
      <c r="L180" s="18">
        <f t="shared" si="28"/>
        <v>0.10410958904109589</v>
      </c>
      <c r="M180" s="19">
        <f t="shared" si="29"/>
        <v>0.10092006771410995</v>
      </c>
      <c r="N180" s="20">
        <v>1600</v>
      </c>
      <c r="O180" s="17">
        <v>31.49</v>
      </c>
      <c r="P180" s="21">
        <v>72.3</v>
      </c>
      <c r="Q180" s="21">
        <v>59.07</v>
      </c>
      <c r="R180" s="22">
        <v>34</v>
      </c>
      <c r="S180" s="2">
        <v>0.47699999999999998</v>
      </c>
      <c r="T180" s="3">
        <v>4.5760812849999999</v>
      </c>
      <c r="U180" s="24"/>
      <c r="V180" s="8">
        <v>34.6</v>
      </c>
      <c r="W180" s="18">
        <v>14</v>
      </c>
      <c r="X180" s="18">
        <v>44.82</v>
      </c>
      <c r="Y180" s="18">
        <v>39</v>
      </c>
    </row>
    <row r="181" spans="1:25" ht="16" thickBot="1" x14ac:dyDescent="0.4">
      <c r="A181" s="16" t="s">
        <v>111</v>
      </c>
      <c r="B181" s="13">
        <v>5975383</v>
      </c>
      <c r="C181" s="13">
        <v>1887500</v>
      </c>
      <c r="D181" s="13">
        <v>5369000</v>
      </c>
      <c r="E181" s="33">
        <v>42274000</v>
      </c>
      <c r="F181" s="33">
        <v>8435</v>
      </c>
      <c r="G181" s="15">
        <v>238983000</v>
      </c>
      <c r="H181" s="17">
        <f t="shared" si="27"/>
        <v>315.87933359250781</v>
      </c>
      <c r="I181" s="17">
        <f t="shared" si="26"/>
        <v>898.51981036194672</v>
      </c>
      <c r="J181" s="17">
        <f>E181/B181</f>
        <v>7.0746929527362514</v>
      </c>
      <c r="K181" s="38">
        <v>3679.5</v>
      </c>
      <c r="L181" s="18">
        <f t="shared" si="28"/>
        <v>23.109589041095891</v>
      </c>
      <c r="M181" s="19">
        <f t="shared" si="29"/>
        <v>39.994591141689163</v>
      </c>
      <c r="N181" s="20">
        <v>106000</v>
      </c>
      <c r="O181" s="17">
        <v>8.94</v>
      </c>
      <c r="P181" s="21">
        <v>1.54</v>
      </c>
      <c r="Q181" s="21">
        <v>86.51</v>
      </c>
      <c r="R181" s="22">
        <v>83</v>
      </c>
      <c r="S181" s="2">
        <v>0.93899999999999995</v>
      </c>
      <c r="T181" s="3">
        <v>11.924880030000001</v>
      </c>
      <c r="U181" s="24">
        <v>37.937939167022712</v>
      </c>
      <c r="V181" s="8">
        <v>86.9</v>
      </c>
      <c r="W181" s="18">
        <v>51.71</v>
      </c>
      <c r="X181" s="18">
        <v>2826.01</v>
      </c>
    </row>
    <row r="182" spans="1:25" ht="16" thickBot="1" x14ac:dyDescent="0.4">
      <c r="A182" s="16" t="s">
        <v>112</v>
      </c>
      <c r="B182" s="13">
        <v>5425319</v>
      </c>
      <c r="C182" s="13">
        <v>577390</v>
      </c>
      <c r="D182" s="13">
        <v>4806000</v>
      </c>
      <c r="E182" s="33">
        <v>12541000</v>
      </c>
      <c r="F182" s="32">
        <v>4894</v>
      </c>
      <c r="G182" s="15">
        <v>32506000</v>
      </c>
      <c r="H182" s="17">
        <f t="shared" si="27"/>
        <v>106.42507841474391</v>
      </c>
      <c r="I182" s="17">
        <f t="shared" si="26"/>
        <v>885.84652810277146</v>
      </c>
      <c r="J182" s="17">
        <f>E182/B182</f>
        <v>2.3115691445977649</v>
      </c>
      <c r="K182" s="37">
        <v>229.8</v>
      </c>
      <c r="L182" s="18">
        <f t="shared" si="28"/>
        <v>13.408219178082192</v>
      </c>
      <c r="M182" s="19">
        <f t="shared" si="29"/>
        <v>5.9915370874966065</v>
      </c>
      <c r="N182" s="20">
        <v>31900</v>
      </c>
      <c r="O182" s="17">
        <v>8.7799999999999994</v>
      </c>
      <c r="P182" s="21">
        <v>4.74</v>
      </c>
      <c r="Q182" s="21">
        <v>78.55</v>
      </c>
      <c r="R182" s="22">
        <v>53</v>
      </c>
      <c r="S182" s="2">
        <v>0.84799999999999998</v>
      </c>
      <c r="T182" s="3">
        <v>12.91141987</v>
      </c>
      <c r="U182" s="24">
        <v>60.017269849777222</v>
      </c>
      <c r="V182" s="8">
        <v>72.2</v>
      </c>
      <c r="W182" s="18">
        <v>78.819999999999993</v>
      </c>
      <c r="X182" s="18">
        <v>1342.07</v>
      </c>
    </row>
    <row r="183" spans="1:25" ht="16" thickBot="1" x14ac:dyDescent="0.4">
      <c r="A183" s="16" t="s">
        <v>142</v>
      </c>
      <c r="B183" s="13">
        <v>2099790</v>
      </c>
      <c r="C183" s="13">
        <v>695444</v>
      </c>
      <c r="D183" s="13">
        <v>1869000</v>
      </c>
      <c r="E183" s="33">
        <v>5000</v>
      </c>
      <c r="F183" s="33">
        <v>6462</v>
      </c>
      <c r="G183" s="15">
        <v>13553000</v>
      </c>
      <c r="H183" s="17">
        <f t="shared" si="27"/>
        <v>331.19692921673118</v>
      </c>
      <c r="I183" s="17">
        <f t="shared" si="26"/>
        <v>890.08900890089012</v>
      </c>
      <c r="J183" s="18"/>
      <c r="K183" s="36">
        <v>386.5</v>
      </c>
      <c r="L183" s="18">
        <f t="shared" si="28"/>
        <v>17.704109589041096</v>
      </c>
      <c r="M183" s="19">
        <f t="shared" si="29"/>
        <v>6.4544549693064548</v>
      </c>
      <c r="N183" s="20">
        <v>40000</v>
      </c>
      <c r="O183" s="17">
        <v>8.1199999999999992</v>
      </c>
      <c r="P183" s="21">
        <v>1.51</v>
      </c>
      <c r="Q183" s="21">
        <v>82.02</v>
      </c>
      <c r="R183" s="22">
        <v>56</v>
      </c>
      <c r="S183" s="2">
        <v>0.91800000000000004</v>
      </c>
      <c r="T183" s="3">
        <v>12.803680419999999</v>
      </c>
      <c r="U183" s="24">
        <v>26.129665970802314</v>
      </c>
      <c r="V183" s="8">
        <v>75.900000000000006</v>
      </c>
      <c r="W183" s="18">
        <v>72.37</v>
      </c>
      <c r="X183" s="18">
        <v>2219.1</v>
      </c>
    </row>
    <row r="184" spans="1:25" ht="16" thickBot="1" x14ac:dyDescent="0.4">
      <c r="A184" s="16" t="s">
        <v>159</v>
      </c>
      <c r="B184" s="13">
        <v>714766</v>
      </c>
      <c r="C184" s="13">
        <v>7000</v>
      </c>
      <c r="D184" s="13">
        <v>255600</v>
      </c>
      <c r="E184" s="33"/>
      <c r="F184" s="30">
        <v>155</v>
      </c>
      <c r="G184" s="15">
        <v>333000</v>
      </c>
      <c r="H184" s="17">
        <f t="shared" si="27"/>
        <v>9.7934149078159844</v>
      </c>
      <c r="I184" s="17">
        <f t="shared" si="26"/>
        <v>357.59955006253796</v>
      </c>
      <c r="J184" s="18"/>
      <c r="K184" s="37">
        <v>39.6</v>
      </c>
      <c r="L184" s="18">
        <f t="shared" si="28"/>
        <v>0.42465753424657532</v>
      </c>
      <c r="M184" s="19">
        <f t="shared" si="29"/>
        <v>0.46588673775753181</v>
      </c>
      <c r="N184" s="20">
        <v>2400</v>
      </c>
      <c r="O184" s="17">
        <v>22.34</v>
      </c>
      <c r="P184" s="21">
        <v>19.53</v>
      </c>
      <c r="Q184" s="21">
        <v>76.959999999999994</v>
      </c>
      <c r="R184" s="22">
        <v>42</v>
      </c>
      <c r="S184" s="2">
        <v>0.56399999999999995</v>
      </c>
      <c r="T184" s="3">
        <v>5.7118479999999998</v>
      </c>
      <c r="U184" s="24"/>
      <c r="V184" s="8">
        <v>45</v>
      </c>
      <c r="W184" s="18">
        <v>75.31</v>
      </c>
      <c r="X184" s="18">
        <v>103.8</v>
      </c>
      <c r="Y184" s="18">
        <v>21</v>
      </c>
    </row>
    <row r="185" spans="1:25" ht="16" thickBot="1" x14ac:dyDescent="0.4">
      <c r="A185" s="16" t="s">
        <v>80</v>
      </c>
      <c r="B185" s="13">
        <v>12693796</v>
      </c>
      <c r="C185" s="13">
        <v>91000</v>
      </c>
      <c r="D185" s="13">
        <v>2465000</v>
      </c>
      <c r="E185" s="33"/>
      <c r="F185" s="31">
        <v>22</v>
      </c>
      <c r="G185" s="15">
        <v>882000</v>
      </c>
      <c r="H185" s="17">
        <f t="shared" si="27"/>
        <v>7.1688563452571632</v>
      </c>
      <c r="I185" s="17">
        <f t="shared" si="26"/>
        <v>194.18935045119679</v>
      </c>
      <c r="J185" s="18"/>
      <c r="K185" s="36">
        <v>6.1</v>
      </c>
      <c r="L185" s="18">
        <f t="shared" si="28"/>
        <v>6.0273972602739728E-2</v>
      </c>
      <c r="M185" s="19">
        <f t="shared" si="29"/>
        <v>6.9482761500184814E-2</v>
      </c>
      <c r="N185" s="20">
        <v>1100</v>
      </c>
      <c r="O185" s="17">
        <v>37.71</v>
      </c>
      <c r="P185" s="21">
        <v>85.06</v>
      </c>
      <c r="Q185" s="21">
        <v>56.12</v>
      </c>
      <c r="R185" s="22">
        <v>12</v>
      </c>
      <c r="S185" s="2"/>
      <c r="T185" s="3"/>
      <c r="U185" s="24"/>
      <c r="V185" s="18">
        <v>26.1</v>
      </c>
      <c r="Y185" s="18">
        <v>45</v>
      </c>
    </row>
    <row r="186" spans="1:25" ht="16" thickBot="1" x14ac:dyDescent="0.4">
      <c r="A186" s="16" t="s">
        <v>25</v>
      </c>
      <c r="B186" s="13">
        <v>58048332</v>
      </c>
      <c r="C186" s="13">
        <v>1472191</v>
      </c>
      <c r="D186" s="13">
        <v>42480000</v>
      </c>
      <c r="E186" s="32">
        <v>136517000</v>
      </c>
      <c r="F186" s="32">
        <v>3685</v>
      </c>
      <c r="G186" s="15">
        <v>470358000</v>
      </c>
      <c r="H186" s="17">
        <f t="shared" si="27"/>
        <v>25.361469473403645</v>
      </c>
      <c r="I186" s="17">
        <f t="shared" si="26"/>
        <v>731.80397328212632</v>
      </c>
      <c r="J186" s="17">
        <f>E186/B186</f>
        <v>2.3517816153614888</v>
      </c>
      <c r="K186" s="37">
        <v>174.6</v>
      </c>
      <c r="L186" s="18">
        <f t="shared" si="28"/>
        <v>10.095890410958905</v>
      </c>
      <c r="M186" s="19">
        <f t="shared" si="29"/>
        <v>8.102868485523409</v>
      </c>
      <c r="N186" s="20">
        <v>13300</v>
      </c>
      <c r="O186" s="17">
        <v>18.239999999999998</v>
      </c>
      <c r="P186" s="21">
        <v>24.99</v>
      </c>
      <c r="Q186" s="21">
        <v>65.599999999999994</v>
      </c>
      <c r="R186" s="22">
        <v>43</v>
      </c>
      <c r="S186" s="2">
        <v>0.71299999999999997</v>
      </c>
      <c r="T186" s="3">
        <v>11.37316036</v>
      </c>
      <c r="U186" s="24">
        <v>57.003259658813477</v>
      </c>
      <c r="V186" s="8">
        <v>64.5</v>
      </c>
      <c r="W186" s="18">
        <v>58.44</v>
      </c>
      <c r="X186" s="18">
        <v>550.48</v>
      </c>
      <c r="Y186" s="18">
        <v>6</v>
      </c>
    </row>
    <row r="187" spans="1:25" ht="16" thickBot="1" x14ac:dyDescent="0.4">
      <c r="A187" s="16" t="s">
        <v>26</v>
      </c>
      <c r="B187" s="13">
        <v>47222613</v>
      </c>
      <c r="C187" s="13">
        <v>19075931</v>
      </c>
      <c r="D187" s="13">
        <v>44180000</v>
      </c>
      <c r="E187" s="33">
        <v>71782667</v>
      </c>
      <c r="F187" s="33">
        <v>5137</v>
      </c>
      <c r="G187" s="15">
        <v>280624000</v>
      </c>
      <c r="H187" s="17">
        <f t="shared" si="27"/>
        <v>403.95754889717773</v>
      </c>
      <c r="I187" s="17">
        <f t="shared" si="26"/>
        <v>935.5687284818398</v>
      </c>
      <c r="J187" s="17">
        <f>E187/B187</f>
        <v>1.5200909572708312</v>
      </c>
      <c r="K187" s="36">
        <v>424.1</v>
      </c>
      <c r="L187" s="18">
        <f t="shared" si="28"/>
        <v>14.073972602739726</v>
      </c>
      <c r="M187" s="19">
        <f t="shared" si="29"/>
        <v>5.9425767057828844</v>
      </c>
      <c r="N187" s="20">
        <v>37900</v>
      </c>
      <c r="O187" s="17">
        <v>7.12</v>
      </c>
      <c r="P187" s="21">
        <v>2.4300000000000002</v>
      </c>
      <c r="Q187" s="21">
        <v>82.78</v>
      </c>
      <c r="R187" s="22">
        <v>60</v>
      </c>
      <c r="S187" s="2">
        <v>0.90500000000000003</v>
      </c>
      <c r="T187" s="3">
        <v>10.60540009</v>
      </c>
      <c r="U187" s="24">
        <v>20.180180668830868</v>
      </c>
      <c r="V187" s="8">
        <v>75.2</v>
      </c>
      <c r="W187" s="18">
        <v>70.61</v>
      </c>
      <c r="X187" s="18">
        <v>2712.51</v>
      </c>
    </row>
    <row r="188" spans="1:25" ht="16" thickBot="1" x14ac:dyDescent="0.4">
      <c r="A188" s="16" t="s">
        <v>54</v>
      </c>
      <c r="B188" s="13">
        <v>23326272</v>
      </c>
      <c r="C188" s="13">
        <v>2869186</v>
      </c>
      <c r="D188" s="13">
        <v>14740000</v>
      </c>
      <c r="E188" s="33"/>
      <c r="F188" s="30">
        <v>603</v>
      </c>
      <c r="G188" s="15">
        <v>23939000</v>
      </c>
      <c r="H188" s="17">
        <f t="shared" si="27"/>
        <v>123.00233830763869</v>
      </c>
      <c r="I188" s="17">
        <f t="shared" si="26"/>
        <v>631.9055183785905</v>
      </c>
      <c r="J188" s="18"/>
      <c r="K188" s="37">
        <v>92.6</v>
      </c>
      <c r="L188" s="18">
        <f t="shared" si="28"/>
        <v>1.6520547945205479</v>
      </c>
      <c r="M188" s="19">
        <f t="shared" si="29"/>
        <v>1.0262677207913893</v>
      </c>
      <c r="N188" s="20">
        <v>13400</v>
      </c>
      <c r="O188" s="17">
        <v>13.61</v>
      </c>
      <c r="P188" s="21">
        <v>8.0399999999999991</v>
      </c>
      <c r="Q188" s="21">
        <v>78.239999999999995</v>
      </c>
      <c r="R188" s="22">
        <v>36</v>
      </c>
      <c r="S188" s="2">
        <v>0.78200000000000003</v>
      </c>
      <c r="T188" s="3">
        <v>10.82730007</v>
      </c>
      <c r="U188" s="24"/>
      <c r="V188" s="8">
        <v>54.4</v>
      </c>
      <c r="W188" s="18">
        <v>40.96</v>
      </c>
      <c r="X188" s="18">
        <v>142.05000000000001</v>
      </c>
      <c r="Y188" s="18">
        <v>12</v>
      </c>
    </row>
    <row r="189" spans="1:25" ht="16" thickBot="1" x14ac:dyDescent="0.4">
      <c r="A189" s="16" t="s">
        <v>34</v>
      </c>
      <c r="B189" s="13">
        <v>49197555</v>
      </c>
      <c r="C189" s="13">
        <v>129408</v>
      </c>
      <c r="D189" s="13">
        <v>13248000</v>
      </c>
      <c r="E189" s="32">
        <v>107852585</v>
      </c>
      <c r="F189" s="31">
        <v>304</v>
      </c>
      <c r="G189" s="15">
        <v>17319000</v>
      </c>
      <c r="H189" s="17">
        <f t="shared" si="27"/>
        <v>2.6303746192265041</v>
      </c>
      <c r="I189" s="17">
        <f t="shared" si="26"/>
        <v>269.28167466858872</v>
      </c>
      <c r="J189" s="17">
        <f t="shared" ref="J189:J194" si="30">E189/B189</f>
        <v>2.1922346547506275</v>
      </c>
      <c r="K189" s="36">
        <v>53.9</v>
      </c>
      <c r="L189" s="18">
        <f t="shared" si="28"/>
        <v>0.83287671232876714</v>
      </c>
      <c r="M189" s="19">
        <f t="shared" si="29"/>
        <v>0.35202968928029044</v>
      </c>
      <c r="N189" s="20">
        <v>3700</v>
      </c>
      <c r="O189" s="17">
        <v>33.32</v>
      </c>
      <c r="P189" s="21">
        <v>41.4</v>
      </c>
      <c r="Q189" s="21">
        <v>67.45</v>
      </c>
      <c r="R189" s="22">
        <v>22</v>
      </c>
      <c r="S189" s="2">
        <v>0.50800000000000001</v>
      </c>
      <c r="T189" s="3">
        <v>3.82</v>
      </c>
      <c r="U189" s="24"/>
      <c r="V189" s="8">
        <v>25.4</v>
      </c>
      <c r="W189" s="18">
        <v>21.63</v>
      </c>
      <c r="X189" s="18">
        <v>35.979999999999997</v>
      </c>
      <c r="Y189" s="18">
        <v>34</v>
      </c>
    </row>
    <row r="190" spans="1:25" ht="16" thickBot="1" x14ac:dyDescent="0.4">
      <c r="A190" s="16" t="s">
        <v>161</v>
      </c>
      <c r="B190" s="13">
        <v>639759</v>
      </c>
      <c r="C190" s="13">
        <v>119977</v>
      </c>
      <c r="D190" s="13">
        <v>402600</v>
      </c>
      <c r="E190" s="32">
        <v>16401000</v>
      </c>
      <c r="F190" s="32">
        <v>3097</v>
      </c>
      <c r="G190" s="15">
        <v>2372000</v>
      </c>
      <c r="H190" s="17">
        <f t="shared" si="27"/>
        <v>187.53468102832474</v>
      </c>
      <c r="I190" s="17">
        <f t="shared" si="26"/>
        <v>629.299470581891</v>
      </c>
      <c r="J190" s="17">
        <f t="shared" si="30"/>
        <v>25.63621613763933</v>
      </c>
      <c r="K190" s="37">
        <v>352.8</v>
      </c>
      <c r="L190" s="18">
        <f t="shared" si="28"/>
        <v>8.4849315068493159</v>
      </c>
      <c r="M190" s="19">
        <f t="shared" si="29"/>
        <v>3.7076461605073159</v>
      </c>
      <c r="N190" s="20">
        <v>14800</v>
      </c>
      <c r="O190" s="17">
        <v>15.17</v>
      </c>
      <c r="P190" s="21">
        <v>29.91</v>
      </c>
      <c r="Q190" s="21">
        <v>72.569999999999993</v>
      </c>
      <c r="R190" s="22">
        <v>40</v>
      </c>
      <c r="S190" s="2">
        <v>0.73</v>
      </c>
      <c r="T190" s="3">
        <v>9.7768006300000003</v>
      </c>
      <c r="U190" s="24"/>
      <c r="V190" s="8">
        <v>52.8</v>
      </c>
      <c r="W190" s="18">
        <v>72.84</v>
      </c>
      <c r="X190" s="18">
        <v>592.98</v>
      </c>
      <c r="Y190" s="18">
        <v>19</v>
      </c>
    </row>
    <row r="191" spans="1:25" ht="16" thickBot="1" x14ac:dyDescent="0.4">
      <c r="A191" s="16" t="s">
        <v>86</v>
      </c>
      <c r="B191" s="13">
        <v>10536338</v>
      </c>
      <c r="C191" s="13">
        <v>1382146</v>
      </c>
      <c r="D191" s="13">
        <v>8800000</v>
      </c>
      <c r="E191" s="32">
        <v>12411000</v>
      </c>
      <c r="F191" s="33">
        <v>13575</v>
      </c>
      <c r="G191" s="15">
        <v>48144000</v>
      </c>
      <c r="H191" s="17">
        <f t="shared" si="27"/>
        <v>131.17897318783812</v>
      </c>
      <c r="I191" s="17">
        <f t="shared" si="26"/>
        <v>835.20479316438025</v>
      </c>
      <c r="J191" s="17">
        <f t="shared" si="30"/>
        <v>1.1779234872685367</v>
      </c>
      <c r="K191" s="36">
        <v>502</v>
      </c>
      <c r="L191" s="18">
        <f t="shared" si="28"/>
        <v>37.19178082191781</v>
      </c>
      <c r="M191" s="19">
        <f t="shared" si="29"/>
        <v>4.5693294956938546</v>
      </c>
      <c r="N191" s="20">
        <v>53600</v>
      </c>
      <c r="O191" s="17">
        <v>10.76</v>
      </c>
      <c r="P191" s="21">
        <v>2.2799999999999998</v>
      </c>
      <c r="Q191" s="21">
        <v>82.8</v>
      </c>
      <c r="R191" s="22">
        <v>83</v>
      </c>
      <c r="S191" s="2">
        <v>0.94699999999999995</v>
      </c>
      <c r="T191" s="3">
        <v>12.609720230000001</v>
      </c>
      <c r="U191" s="24">
        <v>8.9058525860309601</v>
      </c>
      <c r="V191" s="8">
        <v>84.6</v>
      </c>
      <c r="W191" s="18">
        <v>85.12</v>
      </c>
      <c r="X191" s="18">
        <v>5652.99</v>
      </c>
    </row>
    <row r="192" spans="1:25" ht="16" thickBot="1" x14ac:dyDescent="0.4">
      <c r="A192" s="16" t="s">
        <v>91</v>
      </c>
      <c r="B192" s="13">
        <v>8563760</v>
      </c>
      <c r="C192" s="13">
        <v>2956500</v>
      </c>
      <c r="D192" s="13">
        <v>8352000</v>
      </c>
      <c r="E192" s="33">
        <v>1496000</v>
      </c>
      <c r="F192" s="32">
        <v>6977</v>
      </c>
      <c r="G192" s="15">
        <v>38739000</v>
      </c>
      <c r="H192" s="17">
        <f t="shared" si="27"/>
        <v>345.23386923500891</v>
      </c>
      <c r="I192" s="17">
        <f t="shared" si="26"/>
        <v>975.27254383588513</v>
      </c>
      <c r="J192" s="17">
        <f t="shared" si="30"/>
        <v>0.17468962231543153</v>
      </c>
      <c r="K192" s="37">
        <v>417.5</v>
      </c>
      <c r="L192" s="18">
        <f t="shared" si="28"/>
        <v>19.115068493150684</v>
      </c>
      <c r="M192" s="19">
        <f t="shared" si="29"/>
        <v>4.5235971115491322</v>
      </c>
      <c r="N192" s="20">
        <v>71000</v>
      </c>
      <c r="O192" s="17">
        <v>10.3</v>
      </c>
      <c r="P192" s="21">
        <v>3.51</v>
      </c>
      <c r="Q192" s="21">
        <v>83.42</v>
      </c>
      <c r="R192" s="22">
        <v>82</v>
      </c>
      <c r="S192" s="2">
        <v>0.96199999999999997</v>
      </c>
      <c r="T192" s="3">
        <v>13.85966015</v>
      </c>
      <c r="U192" s="24">
        <v>29.382303357124329</v>
      </c>
      <c r="V192" s="8">
        <v>84.3</v>
      </c>
      <c r="W192" s="18">
        <v>32.11</v>
      </c>
      <c r="X192" s="18">
        <v>9666.98</v>
      </c>
    </row>
    <row r="193" spans="1:25" ht="16" thickBot="1" x14ac:dyDescent="0.4">
      <c r="A193" s="16" t="s">
        <v>58</v>
      </c>
      <c r="B193" s="13">
        <v>22933531</v>
      </c>
      <c r="C193" s="13">
        <v>2821171</v>
      </c>
      <c r="D193" s="13">
        <v>8492468</v>
      </c>
      <c r="E193" s="32">
        <v>34601667</v>
      </c>
      <c r="F193" s="31">
        <v>811</v>
      </c>
      <c r="G193" s="15">
        <v>26893000</v>
      </c>
      <c r="H193" s="17">
        <f t="shared" si="27"/>
        <v>123.01511703540113</v>
      </c>
      <c r="I193" s="17">
        <f t="shared" si="26"/>
        <v>370.30791289836702</v>
      </c>
      <c r="J193" s="17">
        <f t="shared" si="30"/>
        <v>1.5087806147252247</v>
      </c>
      <c r="K193" s="36">
        <v>122.9</v>
      </c>
      <c r="L193" s="18">
        <f t="shared" si="28"/>
        <v>2.2219178082191782</v>
      </c>
      <c r="M193" s="19">
        <f t="shared" si="29"/>
        <v>1.1726497764343398</v>
      </c>
      <c r="N193" s="20">
        <v>2900</v>
      </c>
      <c r="O193" s="17">
        <v>22.19</v>
      </c>
      <c r="P193" s="21">
        <v>15.48</v>
      </c>
      <c r="Q193" s="21">
        <v>74.55</v>
      </c>
      <c r="R193" s="22">
        <v>13</v>
      </c>
      <c r="S193" s="2">
        <v>0.57699999999999996</v>
      </c>
      <c r="T193" s="3">
        <v>5.0999999999999996</v>
      </c>
      <c r="U193" s="24"/>
      <c r="V193" s="18">
        <v>35</v>
      </c>
      <c r="Y193" s="18">
        <v>13</v>
      </c>
    </row>
    <row r="194" spans="1:25" ht="16" thickBot="1" x14ac:dyDescent="0.4">
      <c r="A194" s="16" t="s">
        <v>49</v>
      </c>
      <c r="B194" s="13">
        <v>23588613</v>
      </c>
      <c r="C194" s="13">
        <v>13000000</v>
      </c>
      <c r="D194" s="13">
        <v>21600000</v>
      </c>
      <c r="E194" s="33">
        <v>29504000</v>
      </c>
      <c r="F194" s="32">
        <v>10052</v>
      </c>
      <c r="G194" s="15">
        <v>279206000</v>
      </c>
      <c r="H194" s="17">
        <f t="shared" si="27"/>
        <v>551.11336982806063</v>
      </c>
      <c r="I194" s="17">
        <f t="shared" si="26"/>
        <v>915.69606063739309</v>
      </c>
      <c r="J194" s="17">
        <f t="shared" si="30"/>
        <v>1.2507729894928541</v>
      </c>
      <c r="K194" s="37">
        <v>636.9</v>
      </c>
      <c r="L194" s="18">
        <f t="shared" si="28"/>
        <v>27.539726027397261</v>
      </c>
      <c r="M194" s="19">
        <f t="shared" si="29"/>
        <v>11.836473810477962</v>
      </c>
      <c r="N194" s="20">
        <v>47800</v>
      </c>
      <c r="O194" s="17">
        <v>7.33</v>
      </c>
      <c r="P194" s="21">
        <v>3.9</v>
      </c>
      <c r="Q194" s="21">
        <v>81.38</v>
      </c>
      <c r="R194" s="22">
        <v>68</v>
      </c>
      <c r="S194" s="2"/>
      <c r="T194" s="3"/>
      <c r="U194" s="24"/>
      <c r="V194" s="8">
        <v>84.3</v>
      </c>
    </row>
    <row r="195" spans="1:25" ht="16" thickBot="1" x14ac:dyDescent="0.4">
      <c r="A195" s="16" t="s">
        <v>92</v>
      </c>
      <c r="B195" s="13">
        <v>9245937</v>
      </c>
      <c r="C195" s="13">
        <v>500000</v>
      </c>
      <c r="D195" s="13">
        <v>3009054</v>
      </c>
      <c r="E195" s="33">
        <v>173000</v>
      </c>
      <c r="F195" s="33">
        <v>1496</v>
      </c>
      <c r="G195" s="15">
        <v>7643000</v>
      </c>
      <c r="H195" s="17">
        <f t="shared" si="27"/>
        <v>54.077807365548779</v>
      </c>
      <c r="I195" s="17">
        <f t="shared" si="26"/>
        <v>325.44608512906802</v>
      </c>
      <c r="J195" s="18"/>
      <c r="K195" s="36">
        <v>37.200000000000003</v>
      </c>
      <c r="L195" s="18">
        <f t="shared" si="28"/>
        <v>4.0986301369863014</v>
      </c>
      <c r="M195" s="19">
        <f t="shared" si="29"/>
        <v>0.82663336338977866</v>
      </c>
      <c r="N195" s="20">
        <v>3900</v>
      </c>
      <c r="O195" s="17">
        <v>20.28</v>
      </c>
      <c r="P195" s="21">
        <v>31.62</v>
      </c>
      <c r="Q195" s="21">
        <v>69.66</v>
      </c>
      <c r="R195" s="22">
        <v>24</v>
      </c>
      <c r="S195" s="2">
        <v>0.68500000000000005</v>
      </c>
      <c r="T195" s="3">
        <v>11.3333938</v>
      </c>
      <c r="U195" s="24">
        <v>78.083330392837524</v>
      </c>
      <c r="V195" s="8">
        <v>56.8</v>
      </c>
      <c r="W195" s="18">
        <v>27.32</v>
      </c>
      <c r="X195" s="18">
        <v>61.77</v>
      </c>
      <c r="Y195" s="18">
        <v>12</v>
      </c>
    </row>
    <row r="196" spans="1:25" ht="16" thickBot="1" x14ac:dyDescent="0.4">
      <c r="A196" s="16" t="s">
        <v>23</v>
      </c>
      <c r="B196" s="13">
        <v>65642682</v>
      </c>
      <c r="C196" s="13">
        <v>72000</v>
      </c>
      <c r="D196" s="13">
        <v>20480000</v>
      </c>
      <c r="E196" s="33"/>
      <c r="F196" s="30">
        <v>107</v>
      </c>
      <c r="G196" s="15">
        <v>11491000</v>
      </c>
      <c r="H196" s="17">
        <f t="shared" si="27"/>
        <v>1.0968473226002557</v>
      </c>
      <c r="I196" s="17">
        <f t="shared" si="26"/>
        <v>311.99212731740607</v>
      </c>
      <c r="J196" s="18"/>
      <c r="K196" s="37">
        <v>20.8</v>
      </c>
      <c r="L196" s="18">
        <f t="shared" si="28"/>
        <v>0.29315068493150687</v>
      </c>
      <c r="M196" s="19">
        <f t="shared" si="29"/>
        <v>0.17505378588888248</v>
      </c>
      <c r="N196" s="20">
        <v>2600</v>
      </c>
      <c r="O196" s="17">
        <v>32.9</v>
      </c>
      <c r="P196" s="21">
        <v>30.25</v>
      </c>
      <c r="Q196" s="21">
        <v>70.48</v>
      </c>
      <c r="R196" s="22">
        <v>38</v>
      </c>
      <c r="S196" s="2">
        <v>0.54900000000000004</v>
      </c>
      <c r="T196" s="3">
        <v>6.3728987100000003</v>
      </c>
      <c r="U196" s="24"/>
      <c r="V196" s="8">
        <v>50.1</v>
      </c>
      <c r="W196" s="18">
        <v>40.49</v>
      </c>
      <c r="X196" s="18">
        <v>39.56</v>
      </c>
      <c r="Y196" s="18">
        <v>31</v>
      </c>
    </row>
    <row r="197" spans="1:25" ht="16" thickBot="1" x14ac:dyDescent="0.4">
      <c r="A197" s="16" t="s">
        <v>18</v>
      </c>
      <c r="B197" s="13">
        <v>69794997</v>
      </c>
      <c r="C197" s="13">
        <v>4600000</v>
      </c>
      <c r="D197" s="13">
        <v>61200000</v>
      </c>
      <c r="E197" s="33">
        <v>531328590</v>
      </c>
      <c r="F197" s="33">
        <v>2722</v>
      </c>
      <c r="G197" s="15">
        <v>305273000</v>
      </c>
      <c r="H197" s="17">
        <f t="shared" si="27"/>
        <v>65.907302782748161</v>
      </c>
      <c r="I197" s="17">
        <f t="shared" si="26"/>
        <v>876.8536805009104</v>
      </c>
      <c r="J197" s="17">
        <f>E197/B197</f>
        <v>7.612703099621883</v>
      </c>
      <c r="K197" s="36">
        <v>289.39999999999998</v>
      </c>
      <c r="L197" s="18">
        <f t="shared" si="28"/>
        <v>7.4575342465753423</v>
      </c>
      <c r="M197" s="19">
        <f t="shared" si="29"/>
        <v>4.3738521831299746</v>
      </c>
      <c r="N197" s="20">
        <v>17100</v>
      </c>
      <c r="O197" s="17">
        <v>10.039999999999999</v>
      </c>
      <c r="P197" s="21">
        <v>6.36</v>
      </c>
      <c r="Q197" s="21">
        <v>77.91</v>
      </c>
      <c r="R197" s="22">
        <v>36</v>
      </c>
      <c r="S197" s="2">
        <v>0.8</v>
      </c>
      <c r="T197" s="3">
        <v>8.6971197129999993</v>
      </c>
      <c r="U197" s="24">
        <v>56.421357393264771</v>
      </c>
      <c r="V197" s="8">
        <v>66.599999999999994</v>
      </c>
      <c r="W197" s="18">
        <v>72.17</v>
      </c>
      <c r="X197" s="18">
        <v>294.45999999999998</v>
      </c>
      <c r="Y197" s="18">
        <v>23</v>
      </c>
    </row>
    <row r="198" spans="1:25" ht="16" thickBot="1" x14ac:dyDescent="0.4">
      <c r="A198" s="16" t="s">
        <v>151</v>
      </c>
      <c r="B198" s="13">
        <v>1476042</v>
      </c>
      <c r="C198" s="13">
        <v>1900</v>
      </c>
      <c r="D198" s="13">
        <v>507000</v>
      </c>
      <c r="E198" s="33">
        <v>49237705</v>
      </c>
      <c r="F198" s="33"/>
      <c r="G198" s="15">
        <v>538000</v>
      </c>
      <c r="H198" s="17">
        <f t="shared" si="27"/>
        <v>1.2872262442396625</v>
      </c>
      <c r="I198" s="17">
        <f t="shared" si="26"/>
        <v>343.48616096289942</v>
      </c>
      <c r="J198" s="17">
        <f>E198/B198</f>
        <v>33.357929516910765</v>
      </c>
      <c r="K198" s="37">
        <v>44</v>
      </c>
      <c r="L198" s="18"/>
      <c r="M198" s="19">
        <f t="shared" si="29"/>
        <v>0.36448827336891498</v>
      </c>
      <c r="N198" s="20">
        <v>5000</v>
      </c>
      <c r="O198" s="17">
        <v>30.36</v>
      </c>
      <c r="P198" s="21">
        <v>32.93</v>
      </c>
      <c r="Q198" s="21">
        <v>70.209999999999994</v>
      </c>
      <c r="R198" s="22">
        <v>42</v>
      </c>
      <c r="S198" s="2">
        <v>0.60699999999999998</v>
      </c>
      <c r="T198" s="3">
        <v>5.4367900000000002</v>
      </c>
      <c r="U198" s="24"/>
      <c r="V198" s="8">
        <v>58.4</v>
      </c>
      <c r="W198" s="18">
        <v>57.68</v>
      </c>
      <c r="X198" s="18">
        <v>79.260000000000005</v>
      </c>
      <c r="Y198" s="18">
        <v>19</v>
      </c>
    </row>
    <row r="199" spans="1:25" ht="16" thickBot="1" x14ac:dyDescent="0.4">
      <c r="A199" s="16" t="s">
        <v>95</v>
      </c>
      <c r="B199" s="13">
        <v>8703961</v>
      </c>
      <c r="C199" s="13">
        <v>54000</v>
      </c>
      <c r="D199" s="13">
        <v>3010000</v>
      </c>
      <c r="E199" s="33"/>
      <c r="F199" s="30">
        <v>168</v>
      </c>
      <c r="G199" s="15">
        <v>2244000</v>
      </c>
      <c r="H199" s="17">
        <f t="shared" si="27"/>
        <v>6.2040719162229703</v>
      </c>
      <c r="I199" s="17">
        <f t="shared" si="26"/>
        <v>345.81956421909518</v>
      </c>
      <c r="J199" s="18"/>
      <c r="K199" s="36">
        <v>30.6</v>
      </c>
      <c r="L199" s="18">
        <f t="shared" ref="L199:L216" si="31">F199/365</f>
        <v>0.46027397260273972</v>
      </c>
      <c r="M199" s="19">
        <f t="shared" si="29"/>
        <v>0.25781365518526567</v>
      </c>
      <c r="N199" s="20">
        <v>2100</v>
      </c>
      <c r="O199" s="17">
        <v>31.39</v>
      </c>
      <c r="P199" s="21">
        <v>39.79</v>
      </c>
      <c r="Q199" s="21">
        <v>71.709999999999994</v>
      </c>
      <c r="R199" s="22">
        <v>30</v>
      </c>
      <c r="S199" s="2">
        <v>0.53900000000000003</v>
      </c>
      <c r="T199" s="3">
        <v>5.0168073670000002</v>
      </c>
      <c r="U199" s="24"/>
      <c r="V199" s="8">
        <v>51.2</v>
      </c>
      <c r="W199" s="18">
        <v>15.3</v>
      </c>
      <c r="X199" s="18">
        <v>49.42</v>
      </c>
      <c r="Y199" s="18">
        <v>22</v>
      </c>
    </row>
    <row r="200" spans="1:25" ht="16" thickBot="1" x14ac:dyDescent="0.4">
      <c r="A200" s="16" t="s">
        <v>179</v>
      </c>
      <c r="B200" s="13">
        <v>105221</v>
      </c>
      <c r="C200" s="13">
        <v>11000</v>
      </c>
      <c r="D200" s="13">
        <v>73700</v>
      </c>
      <c r="E200" s="33"/>
      <c r="F200" s="31">
        <v>478</v>
      </c>
      <c r="G200" s="15">
        <v>171000</v>
      </c>
      <c r="H200" s="17">
        <f t="shared" si="27"/>
        <v>104.54186901854193</v>
      </c>
      <c r="I200" s="17">
        <f t="shared" si="26"/>
        <v>700.43052242423096</v>
      </c>
      <c r="J200" s="18"/>
      <c r="K200" s="37">
        <v>136.30000000000001</v>
      </c>
      <c r="L200" s="18">
        <f t="shared" si="31"/>
        <v>1.3095890410958904</v>
      </c>
      <c r="M200" s="19">
        <f t="shared" si="29"/>
        <v>1.6251508729246062</v>
      </c>
      <c r="N200" s="20">
        <v>6100</v>
      </c>
      <c r="O200" s="17">
        <v>20.02</v>
      </c>
      <c r="P200" s="21">
        <v>12.1</v>
      </c>
      <c r="Q200" s="21">
        <v>77.78</v>
      </c>
      <c r="R200" s="22"/>
      <c r="S200" s="2">
        <v>0.745</v>
      </c>
      <c r="T200" s="3">
        <v>11.392594000000001</v>
      </c>
      <c r="U200" s="24"/>
      <c r="V200" s="8">
        <v>55.7</v>
      </c>
      <c r="W200" s="18">
        <v>60.93</v>
      </c>
      <c r="X200" s="18">
        <v>229.94</v>
      </c>
      <c r="Y200" s="18">
        <v>6</v>
      </c>
    </row>
    <row r="201" spans="1:25" ht="16" thickBot="1" x14ac:dyDescent="0.4">
      <c r="A201" s="16" t="s">
        <v>150</v>
      </c>
      <c r="B201" s="13">
        <v>1407460</v>
      </c>
      <c r="C201" s="13">
        <v>340000</v>
      </c>
      <c r="D201" s="13">
        <v>1185000</v>
      </c>
      <c r="E201" s="32">
        <v>97725609</v>
      </c>
      <c r="F201" s="32">
        <v>7163</v>
      </c>
      <c r="G201" s="15">
        <v>39652000</v>
      </c>
      <c r="H201" s="17">
        <f t="shared" si="27"/>
        <v>241.5699202819263</v>
      </c>
      <c r="I201" s="17">
        <f t="shared" si="26"/>
        <v>841.94222215906666</v>
      </c>
      <c r="J201" s="17">
        <f>E201/B201</f>
        <v>69.434022281272647</v>
      </c>
      <c r="K201" s="36">
        <v>634.29999999999995</v>
      </c>
      <c r="L201" s="18">
        <f t="shared" si="31"/>
        <v>19.624657534246577</v>
      </c>
      <c r="M201" s="19">
        <f t="shared" si="29"/>
        <v>28.17273670299689</v>
      </c>
      <c r="N201" s="20">
        <v>23000</v>
      </c>
      <c r="O201" s="17">
        <v>10.62</v>
      </c>
      <c r="P201" s="21">
        <v>15.44</v>
      </c>
      <c r="Q201" s="21">
        <v>76.19</v>
      </c>
      <c r="R201" s="22">
        <v>42</v>
      </c>
      <c r="S201" s="2">
        <v>0.81</v>
      </c>
      <c r="T201" s="3">
        <v>11.610624189999999</v>
      </c>
      <c r="U201" s="24">
        <v>37.513282895088203</v>
      </c>
      <c r="V201" s="8">
        <v>64.5</v>
      </c>
      <c r="W201" s="18">
        <v>45.98</v>
      </c>
      <c r="X201" s="18">
        <v>1071.9000000000001</v>
      </c>
      <c r="Y201" s="18">
        <v>11</v>
      </c>
    </row>
    <row r="202" spans="1:25" ht="16" thickBot="1" x14ac:dyDescent="0.4">
      <c r="A202" s="16" t="s">
        <v>75</v>
      </c>
      <c r="B202" s="13">
        <v>11976182</v>
      </c>
      <c r="C202" s="13">
        <v>1700000</v>
      </c>
      <c r="D202" s="13">
        <v>9480000</v>
      </c>
      <c r="E202" s="32">
        <v>41634000</v>
      </c>
      <c r="F202" s="33">
        <v>1351</v>
      </c>
      <c r="G202" s="15">
        <v>23692000</v>
      </c>
      <c r="H202" s="17">
        <f t="shared" si="27"/>
        <v>141.94841060364647</v>
      </c>
      <c r="I202" s="17">
        <f t="shared" si="26"/>
        <v>791.57113677798145</v>
      </c>
      <c r="J202" s="17">
        <f>E202/B202</f>
        <v>3.476400074748363</v>
      </c>
      <c r="K202" s="37">
        <v>131.5</v>
      </c>
      <c r="L202" s="18">
        <f t="shared" si="31"/>
        <v>3.7013698630136984</v>
      </c>
      <c r="M202" s="19">
        <f t="shared" si="29"/>
        <v>1.9782598494244661</v>
      </c>
      <c r="N202" s="20">
        <v>10400</v>
      </c>
      <c r="O202" s="17">
        <v>14.05</v>
      </c>
      <c r="P202" s="21">
        <v>11.57</v>
      </c>
      <c r="Q202" s="21">
        <v>77.069999999999993</v>
      </c>
      <c r="R202" s="22">
        <v>40</v>
      </c>
      <c r="S202" s="2">
        <v>0.73099999999999998</v>
      </c>
      <c r="T202" s="3">
        <v>7.4315986140000003</v>
      </c>
      <c r="U202" s="24">
        <v>71.153843402862549</v>
      </c>
      <c r="V202" s="8">
        <v>54.4</v>
      </c>
      <c r="W202" s="18">
        <v>51.52</v>
      </c>
      <c r="X202" s="18">
        <v>189.75</v>
      </c>
      <c r="Y202" s="18">
        <v>2</v>
      </c>
    </row>
    <row r="203" spans="1:25" ht="16" thickBot="1" x14ac:dyDescent="0.4">
      <c r="A203" s="16" t="s">
        <v>212</v>
      </c>
      <c r="B203" s="13">
        <v>83593483</v>
      </c>
      <c r="C203" s="13">
        <v>12000000</v>
      </c>
      <c r="D203" s="13">
        <v>68850000</v>
      </c>
      <c r="E203" s="32">
        <v>66308268</v>
      </c>
      <c r="F203" s="32">
        <v>2896</v>
      </c>
      <c r="G203" s="15">
        <v>391792000</v>
      </c>
      <c r="H203" s="17">
        <f t="shared" si="27"/>
        <v>143.55186037648414</v>
      </c>
      <c r="I203" s="17">
        <f t="shared" si="26"/>
        <v>823.62879891007776</v>
      </c>
      <c r="J203" s="17">
        <f>E203/B203</f>
        <v>0.7932229358118742</v>
      </c>
      <c r="K203" s="36">
        <v>180.9</v>
      </c>
      <c r="L203" s="18">
        <f t="shared" si="31"/>
        <v>7.934246575342466</v>
      </c>
      <c r="M203" s="19">
        <f t="shared" si="29"/>
        <v>4.6868725400519562</v>
      </c>
      <c r="N203" s="20">
        <v>31500</v>
      </c>
      <c r="O203" s="17">
        <v>14.04</v>
      </c>
      <c r="P203" s="21">
        <v>18.850000000000001</v>
      </c>
      <c r="Q203" s="21">
        <v>76.47</v>
      </c>
      <c r="R203" s="22">
        <v>36</v>
      </c>
      <c r="S203" s="2">
        <v>0.83799999999999997</v>
      </c>
      <c r="T203" s="3">
        <v>8.6331396100000006</v>
      </c>
      <c r="U203" s="24">
        <v>65.645515918731689</v>
      </c>
      <c r="V203" s="8">
        <v>59.7</v>
      </c>
      <c r="W203" s="18">
        <v>77.69</v>
      </c>
      <c r="X203" s="18">
        <v>397.41</v>
      </c>
      <c r="Y203" s="18">
        <v>15</v>
      </c>
    </row>
    <row r="204" spans="1:25" ht="16" thickBot="1" x14ac:dyDescent="0.4">
      <c r="A204" s="16" t="s">
        <v>115</v>
      </c>
      <c r="B204" s="13">
        <v>5690818</v>
      </c>
      <c r="C204" s="13">
        <v>800000</v>
      </c>
      <c r="D204" s="13">
        <v>1563023</v>
      </c>
      <c r="E204" s="33">
        <v>266426689</v>
      </c>
      <c r="F204" s="33">
        <v>2665</v>
      </c>
      <c r="G204" s="15">
        <v>109037000</v>
      </c>
      <c r="H204" s="17">
        <f t="shared" si="27"/>
        <v>140.57733000774229</v>
      </c>
      <c r="I204" s="17">
        <f t="shared" si="26"/>
        <v>274.65700010086425</v>
      </c>
      <c r="J204" s="17">
        <f>E204/B204</f>
        <v>46.816940728028904</v>
      </c>
      <c r="K204" s="37">
        <v>403.4</v>
      </c>
      <c r="L204" s="18">
        <f t="shared" si="31"/>
        <v>7.3013698630136989</v>
      </c>
      <c r="M204" s="19">
        <f t="shared" si="29"/>
        <v>19.160162915067747</v>
      </c>
      <c r="N204" s="20">
        <v>15000</v>
      </c>
      <c r="O204" s="17">
        <v>17.16</v>
      </c>
      <c r="P204" s="21">
        <v>36.72</v>
      </c>
      <c r="Q204" s="21">
        <v>72.11</v>
      </c>
      <c r="R204" s="22">
        <v>19</v>
      </c>
      <c r="S204" s="2">
        <v>0.745</v>
      </c>
      <c r="T204" s="3">
        <v>11.26139</v>
      </c>
      <c r="U204" s="24"/>
      <c r="V204" s="8">
        <v>37.299999999999997</v>
      </c>
      <c r="W204" s="18">
        <v>17.760000000000002</v>
      </c>
      <c r="X204" s="18">
        <v>488.62</v>
      </c>
      <c r="Y204" s="18">
        <v>6</v>
      </c>
    </row>
    <row r="205" spans="1:25" ht="16" thickBot="1" x14ac:dyDescent="0.4">
      <c r="A205" s="16" t="s">
        <v>194</v>
      </c>
      <c r="B205" s="13">
        <v>59367</v>
      </c>
      <c r="C205" s="13">
        <v>4000</v>
      </c>
      <c r="D205" s="13">
        <v>37008</v>
      </c>
      <c r="E205" s="33"/>
      <c r="F205" s="32">
        <v>5978</v>
      </c>
      <c r="G205" s="15">
        <v>245000</v>
      </c>
      <c r="H205" s="17">
        <f t="shared" si="27"/>
        <v>67.377499284114066</v>
      </c>
      <c r="I205" s="17">
        <f t="shared" si="26"/>
        <v>623.37662337662334</v>
      </c>
      <c r="J205" s="18"/>
      <c r="K205" s="36">
        <v>595.4</v>
      </c>
      <c r="L205" s="18">
        <f t="shared" si="31"/>
        <v>16.378082191780823</v>
      </c>
      <c r="M205" s="19">
        <f t="shared" si="29"/>
        <v>4.1268718311519867</v>
      </c>
      <c r="N205" s="20">
        <v>18500</v>
      </c>
      <c r="O205" s="17">
        <v>13.24</v>
      </c>
      <c r="P205" s="21">
        <v>11.32</v>
      </c>
      <c r="Q205" s="21">
        <v>81.040000000000006</v>
      </c>
      <c r="R205" s="22"/>
      <c r="S205" s="2"/>
      <c r="T205" s="3"/>
      <c r="U205" s="24"/>
      <c r="V205" s="8"/>
    </row>
    <row r="206" spans="1:25" ht="16" thickBot="1" x14ac:dyDescent="0.4">
      <c r="A206" s="16" t="s">
        <v>200</v>
      </c>
      <c r="B206" s="13">
        <v>11639</v>
      </c>
      <c r="C206" s="13">
        <v>2000</v>
      </c>
      <c r="D206" s="13">
        <v>7920</v>
      </c>
      <c r="E206" s="33"/>
      <c r="F206" s="33">
        <v>6245</v>
      </c>
      <c r="H206" s="17">
        <f t="shared" si="27"/>
        <v>171.83606839075523</v>
      </c>
      <c r="I206" s="17">
        <f t="shared" ref="I206:I221" si="32">1000*D206/B206</f>
        <v>680.47083082739061</v>
      </c>
      <c r="J206" s="18"/>
      <c r="K206" s="39">
        <v>2404</v>
      </c>
      <c r="L206" s="18">
        <f t="shared" si="31"/>
        <v>17.109589041095891</v>
      </c>
      <c r="M206" s="19"/>
      <c r="N206" s="20">
        <v>4900</v>
      </c>
      <c r="O206" s="17">
        <v>22.34</v>
      </c>
      <c r="P206" s="21">
        <v>28.32</v>
      </c>
      <c r="Q206" s="21">
        <v>68.69</v>
      </c>
      <c r="R206" s="22"/>
      <c r="S206" s="2">
        <v>0.64100000000000001</v>
      </c>
      <c r="T206" s="3">
        <v>10.573107719999999</v>
      </c>
      <c r="U206" s="24"/>
      <c r="V206" s="8"/>
      <c r="W206" s="18">
        <v>74.88</v>
      </c>
      <c r="X206" s="18">
        <v>1033.8699999999999</v>
      </c>
      <c r="Y206" s="18">
        <v>10</v>
      </c>
    </row>
    <row r="207" spans="1:25" ht="16" thickBot="1" x14ac:dyDescent="0.4">
      <c r="A207" s="16" t="s">
        <v>33</v>
      </c>
      <c r="B207" s="13">
        <v>47729952</v>
      </c>
      <c r="C207" s="13">
        <v>110000</v>
      </c>
      <c r="D207" s="13">
        <v>4600000</v>
      </c>
      <c r="E207" s="33"/>
      <c r="F207" s="30">
        <v>78</v>
      </c>
      <c r="G207" s="15">
        <v>5841000</v>
      </c>
      <c r="H207" s="17">
        <f t="shared" ref="H207:H221" si="33">1000*C207/(B207)</f>
        <v>2.3046325292763754</v>
      </c>
      <c r="I207" s="17">
        <f t="shared" si="32"/>
        <v>96.375542133375703</v>
      </c>
      <c r="J207" s="18"/>
      <c r="K207" s="36">
        <v>12.4</v>
      </c>
      <c r="L207" s="18">
        <f t="shared" si="31"/>
        <v>0.21369863013698631</v>
      </c>
      <c r="M207" s="19">
        <f t="shared" ref="M207:M221" si="34">G207/B207</f>
        <v>0.12237598730457554</v>
      </c>
      <c r="N207" s="20">
        <v>2200</v>
      </c>
      <c r="O207" s="17">
        <v>40.270000000000003</v>
      </c>
      <c r="P207" s="21">
        <v>29.44</v>
      </c>
      <c r="Q207" s="21">
        <v>69.319999999999993</v>
      </c>
      <c r="R207" s="22">
        <v>26</v>
      </c>
      <c r="S207" s="2">
        <v>0.52500000000000002</v>
      </c>
      <c r="T207" s="3">
        <v>5.7309415660000003</v>
      </c>
      <c r="U207" s="24">
        <v>55.892854928970337</v>
      </c>
      <c r="V207" s="8">
        <v>46.1</v>
      </c>
      <c r="W207" s="18">
        <v>15.12</v>
      </c>
      <c r="X207" s="18">
        <v>33.4</v>
      </c>
      <c r="Y207" s="18">
        <v>40</v>
      </c>
    </row>
    <row r="208" spans="1:25" ht="16" thickBot="1" x14ac:dyDescent="0.4">
      <c r="A208" s="16" t="s">
        <v>29</v>
      </c>
      <c r="B208" s="13">
        <v>43306477</v>
      </c>
      <c r="C208" s="13">
        <v>2300000</v>
      </c>
      <c r="D208" s="13">
        <v>3239000</v>
      </c>
      <c r="E208" s="33">
        <v>55832437</v>
      </c>
      <c r="F208" s="33">
        <v>2978</v>
      </c>
      <c r="G208" s="15">
        <v>185686000</v>
      </c>
      <c r="H208" s="17">
        <f t="shared" si="33"/>
        <v>53.109838512146808</v>
      </c>
      <c r="I208" s="17">
        <f t="shared" si="32"/>
        <v>74.792507365584143</v>
      </c>
      <c r="J208" s="17">
        <f t="shared" ref="J208:J213" si="35">E208/B208</f>
        <v>1.2892398751346132</v>
      </c>
      <c r="K208" s="37">
        <v>83.7</v>
      </c>
      <c r="L208" s="18">
        <f t="shared" si="31"/>
        <v>8.1589041095890416</v>
      </c>
      <c r="M208" s="19">
        <f t="shared" si="34"/>
        <v>4.2877189017245616</v>
      </c>
      <c r="N208" s="20">
        <v>12900</v>
      </c>
      <c r="O208" s="17">
        <v>8.7899999999999991</v>
      </c>
      <c r="P208" s="21">
        <v>7.21</v>
      </c>
      <c r="Q208" s="21">
        <v>73.72</v>
      </c>
      <c r="R208" s="22">
        <v>33</v>
      </c>
      <c r="S208" s="2">
        <v>0.77300000000000002</v>
      </c>
      <c r="T208" s="3">
        <v>11.13142043</v>
      </c>
      <c r="U208" s="24"/>
      <c r="W208" s="18">
        <v>44.79</v>
      </c>
      <c r="X208" s="18">
        <v>246.91</v>
      </c>
      <c r="Y208" s="18">
        <v>9</v>
      </c>
    </row>
    <row r="209" spans="1:25" ht="16" thickBot="1" x14ac:dyDescent="0.4">
      <c r="A209" s="16" t="s">
        <v>108</v>
      </c>
      <c r="B209" s="13">
        <v>9973449</v>
      </c>
      <c r="C209" s="13">
        <v>2200000</v>
      </c>
      <c r="D209" s="13">
        <v>9400000</v>
      </c>
      <c r="E209" s="32">
        <v>3772788273</v>
      </c>
      <c r="F209" s="32">
        <v>12090</v>
      </c>
      <c r="G209" s="15">
        <v>276236000</v>
      </c>
      <c r="H209" s="17">
        <f t="shared" si="33"/>
        <v>220.58567703108523</v>
      </c>
      <c r="I209" s="17">
        <f t="shared" si="32"/>
        <v>942.50243822372784</v>
      </c>
      <c r="J209" s="17">
        <f t="shared" si="35"/>
        <v>378.2832070430199</v>
      </c>
      <c r="K209" s="38">
        <v>1467.3</v>
      </c>
      <c r="L209" s="18">
        <f t="shared" si="31"/>
        <v>33.123287671232873</v>
      </c>
      <c r="M209" s="19">
        <f t="shared" si="34"/>
        <v>27.697138672890393</v>
      </c>
      <c r="N209" s="20">
        <v>69700</v>
      </c>
      <c r="O209" s="17">
        <v>10.76</v>
      </c>
      <c r="P209" s="21">
        <v>5.0599999999999996</v>
      </c>
      <c r="Q209" s="21">
        <v>79.75</v>
      </c>
      <c r="R209" s="22">
        <v>67</v>
      </c>
      <c r="S209" s="2">
        <v>0.91100000000000003</v>
      </c>
      <c r="T209" s="3">
        <v>12.69402981</v>
      </c>
      <c r="U209" s="24">
        <v>10.37066280841827</v>
      </c>
      <c r="V209" s="8">
        <v>77</v>
      </c>
      <c r="W209" s="18">
        <v>52.13</v>
      </c>
      <c r="X209" s="18">
        <v>1947.13</v>
      </c>
    </row>
    <row r="210" spans="1:25" ht="16" thickBot="1" x14ac:dyDescent="0.4">
      <c r="A210" s="16" t="s">
        <v>20</v>
      </c>
      <c r="B210" s="13">
        <v>68138484</v>
      </c>
      <c r="C210" s="13">
        <v>33000000</v>
      </c>
      <c r="D210" s="13">
        <v>64990000</v>
      </c>
      <c r="E210" s="33">
        <v>1083928369</v>
      </c>
      <c r="F210" s="33">
        <v>4664</v>
      </c>
      <c r="G210" s="15">
        <v>398084000</v>
      </c>
      <c r="H210" s="17">
        <f t="shared" si="33"/>
        <v>484.30781054653346</v>
      </c>
      <c r="I210" s="17">
        <f t="shared" si="32"/>
        <v>953.79286689149114</v>
      </c>
      <c r="J210" s="17">
        <f t="shared" si="35"/>
        <v>15.907726520595908</v>
      </c>
      <c r="K210" s="37">
        <v>366.2</v>
      </c>
      <c r="L210" s="18">
        <f t="shared" si="31"/>
        <v>12.778082191780822</v>
      </c>
      <c r="M210" s="19">
        <f t="shared" si="34"/>
        <v>5.8422784985941281</v>
      </c>
      <c r="N210" s="20">
        <v>45000</v>
      </c>
      <c r="O210" s="17">
        <v>10.8</v>
      </c>
      <c r="P210" s="21">
        <v>3.79</v>
      </c>
      <c r="Q210" s="21">
        <v>82.05</v>
      </c>
      <c r="R210" s="22">
        <v>73</v>
      </c>
      <c r="S210" s="2">
        <v>0.92900000000000005</v>
      </c>
      <c r="T210" s="3">
        <v>13.4061203</v>
      </c>
      <c r="U210" s="24">
        <v>13.90291303396225</v>
      </c>
      <c r="V210" s="8">
        <v>79.099999999999994</v>
      </c>
      <c r="W210" s="18">
        <v>80.23</v>
      </c>
      <c r="X210" s="18">
        <v>4265.2</v>
      </c>
    </row>
    <row r="211" spans="1:25" ht="16" thickBot="1" x14ac:dyDescent="0.4">
      <c r="A211" s="16" t="s">
        <v>2</v>
      </c>
      <c r="B211" s="13">
        <v>339665118</v>
      </c>
      <c r="C211" s="13">
        <v>98000000</v>
      </c>
      <c r="D211" s="13">
        <v>312800000</v>
      </c>
      <c r="E211" s="33">
        <v>14837639510</v>
      </c>
      <c r="F211" s="32">
        <v>12081</v>
      </c>
      <c r="G211" s="15">
        <v>5144361000</v>
      </c>
      <c r="H211" s="17">
        <f t="shared" si="33"/>
        <v>288.5194705215506</v>
      </c>
      <c r="I211" s="17">
        <f t="shared" si="32"/>
        <v>920.90704468511251</v>
      </c>
      <c r="J211" s="17">
        <f t="shared" si="35"/>
        <v>43.683141787906521</v>
      </c>
      <c r="K211" s="36">
        <v>934.3</v>
      </c>
      <c r="L211" s="18">
        <f t="shared" si="31"/>
        <v>33.098630136986301</v>
      </c>
      <c r="M211" s="19">
        <f t="shared" si="34"/>
        <v>15.145390937670555</v>
      </c>
      <c r="N211" s="20">
        <v>63700</v>
      </c>
      <c r="O211" s="17">
        <v>12.21</v>
      </c>
      <c r="P211" s="21">
        <v>5.12</v>
      </c>
      <c r="Q211" s="21">
        <v>80.75</v>
      </c>
      <c r="R211" s="22">
        <v>69</v>
      </c>
      <c r="S211" s="2">
        <v>0.92100000000000004</v>
      </c>
      <c r="T211" s="3">
        <v>13.683429719999999</v>
      </c>
      <c r="U211" s="24">
        <v>18.241041898727421</v>
      </c>
      <c r="V211" s="8">
        <v>83.8</v>
      </c>
      <c r="W211" s="18">
        <v>51.54</v>
      </c>
      <c r="X211" s="18">
        <v>10661.03</v>
      </c>
    </row>
    <row r="212" spans="1:25" ht="16" thickBot="1" x14ac:dyDescent="0.4">
      <c r="A212" s="16" t="s">
        <v>130</v>
      </c>
      <c r="B212" s="13">
        <v>3416264</v>
      </c>
      <c r="C212" s="13">
        <v>1200000</v>
      </c>
      <c r="D212" s="13">
        <v>3060000</v>
      </c>
      <c r="E212" s="32">
        <v>2217000</v>
      </c>
      <c r="F212" s="33">
        <v>3145</v>
      </c>
      <c r="G212" s="15">
        <v>6450000</v>
      </c>
      <c r="H212" s="17">
        <f t="shared" si="33"/>
        <v>351.26090957841666</v>
      </c>
      <c r="I212" s="17">
        <f t="shared" si="32"/>
        <v>895.71531942496244</v>
      </c>
      <c r="J212" s="17">
        <f t="shared" si="35"/>
        <v>0.64895453044612472</v>
      </c>
      <c r="K212" s="37">
        <v>237.3</v>
      </c>
      <c r="L212" s="18">
        <f t="shared" si="31"/>
        <v>8.6164383561643838</v>
      </c>
      <c r="M212" s="19">
        <f t="shared" si="34"/>
        <v>1.8880273889839896</v>
      </c>
      <c r="N212" s="20">
        <v>22800</v>
      </c>
      <c r="O212" s="17">
        <v>12.65</v>
      </c>
      <c r="P212" s="21">
        <v>8.14</v>
      </c>
      <c r="Q212" s="21">
        <v>78.66</v>
      </c>
      <c r="R212" s="22">
        <v>74</v>
      </c>
      <c r="S212" s="2">
        <v>0.80900000000000005</v>
      </c>
      <c r="T212" s="3">
        <v>8.9825496670000007</v>
      </c>
      <c r="U212" s="24">
        <v>81.185388565063477</v>
      </c>
      <c r="V212" s="8">
        <v>80.099999999999994</v>
      </c>
      <c r="W212" s="18">
        <v>66.599999999999994</v>
      </c>
      <c r="X212" s="18">
        <v>1677.1</v>
      </c>
      <c r="Y212" s="18">
        <v>25</v>
      </c>
    </row>
    <row r="213" spans="1:25" ht="16" thickBot="1" x14ac:dyDescent="0.4">
      <c r="A213" s="16" t="s">
        <v>42</v>
      </c>
      <c r="B213" s="13">
        <v>31360836</v>
      </c>
      <c r="C213" s="13">
        <v>3470097</v>
      </c>
      <c r="D213" s="13">
        <v>26180000</v>
      </c>
      <c r="E213" s="32">
        <v>71470568</v>
      </c>
      <c r="F213" s="32">
        <v>1561</v>
      </c>
      <c r="G213" s="15">
        <v>102965000</v>
      </c>
      <c r="H213" s="17">
        <f t="shared" si="33"/>
        <v>110.65065357313817</v>
      </c>
      <c r="I213" s="17">
        <f t="shared" si="32"/>
        <v>834.79917435874472</v>
      </c>
      <c r="J213" s="17">
        <f t="shared" si="35"/>
        <v>2.2789752160943668</v>
      </c>
      <c r="K213" s="36">
        <v>23.9</v>
      </c>
      <c r="L213" s="18">
        <f t="shared" si="31"/>
        <v>4.2767123287671236</v>
      </c>
      <c r="M213" s="19">
        <f t="shared" si="34"/>
        <v>3.2832351790621908</v>
      </c>
      <c r="N213" s="20">
        <v>7700</v>
      </c>
      <c r="O213" s="17">
        <v>15.18</v>
      </c>
      <c r="P213" s="21">
        <v>18.55</v>
      </c>
      <c r="Q213" s="21">
        <v>75.55</v>
      </c>
      <c r="R213" s="22">
        <v>31</v>
      </c>
      <c r="S213" s="2">
        <v>0.72699999999999998</v>
      </c>
      <c r="T213" s="3">
        <v>11.89558983</v>
      </c>
      <c r="U213" s="24"/>
      <c r="V213" s="8">
        <v>58.9</v>
      </c>
      <c r="W213" s="18">
        <v>41.59</v>
      </c>
      <c r="X213" s="18">
        <v>98.59</v>
      </c>
      <c r="Y213" s="18">
        <v>7</v>
      </c>
    </row>
    <row r="214" spans="1:25" ht="16" thickBot="1" x14ac:dyDescent="0.4">
      <c r="A214" s="16" t="s">
        <v>172</v>
      </c>
      <c r="B214" s="13">
        <v>313046</v>
      </c>
      <c r="C214" s="13">
        <v>3600</v>
      </c>
      <c r="D214" s="13">
        <v>211200</v>
      </c>
      <c r="E214" s="32"/>
      <c r="F214" s="31">
        <v>211</v>
      </c>
      <c r="G214" s="15">
        <v>225000</v>
      </c>
      <c r="H214" s="17">
        <f t="shared" si="33"/>
        <v>11.499907361857362</v>
      </c>
      <c r="I214" s="17">
        <f t="shared" si="32"/>
        <v>674.661231895632</v>
      </c>
      <c r="J214" s="18"/>
      <c r="K214" s="37">
        <v>60.6</v>
      </c>
      <c r="L214" s="18">
        <f t="shared" si="31"/>
        <v>0.57808219178082187</v>
      </c>
      <c r="M214" s="19">
        <f t="shared" si="34"/>
        <v>0.71874421011608514</v>
      </c>
      <c r="N214" s="20">
        <v>2800</v>
      </c>
      <c r="O214" s="17">
        <v>21.19</v>
      </c>
      <c r="P214" s="21">
        <v>14</v>
      </c>
      <c r="Q214" s="21">
        <v>75.400000000000006</v>
      </c>
      <c r="R214" s="22">
        <v>48</v>
      </c>
      <c r="S214" s="2">
        <v>0.60699999999999998</v>
      </c>
      <c r="T214" s="3">
        <v>7.0648460000000002</v>
      </c>
      <c r="U214" s="24">
        <v>31.008404493331909</v>
      </c>
      <c r="V214" s="8">
        <v>49.8</v>
      </c>
      <c r="W214" s="18">
        <v>57.46</v>
      </c>
      <c r="X214" s="18">
        <v>101.97</v>
      </c>
      <c r="Y214" s="18">
        <v>21</v>
      </c>
    </row>
    <row r="215" spans="1:25" ht="16" thickBot="1" x14ac:dyDescent="0.4">
      <c r="A215" s="16" t="s">
        <v>43</v>
      </c>
      <c r="B215" s="13">
        <v>30518260</v>
      </c>
      <c r="C215" s="13">
        <v>3200000</v>
      </c>
      <c r="D215" s="13">
        <v>22734162</v>
      </c>
      <c r="E215" s="32">
        <v>2355423552</v>
      </c>
      <c r="F215" s="32">
        <v>2411</v>
      </c>
      <c r="G215" s="15">
        <v>103708000</v>
      </c>
      <c r="H215" s="17">
        <f t="shared" si="33"/>
        <v>104.85525714768798</v>
      </c>
      <c r="I215" s="17">
        <f t="shared" si="32"/>
        <v>744.93637579599886</v>
      </c>
      <c r="J215" s="17">
        <f>E215/B215</f>
        <v>77.180794448962686</v>
      </c>
      <c r="K215" s="36">
        <v>307.10000000000002</v>
      </c>
      <c r="L215" s="18">
        <f t="shared" si="31"/>
        <v>6.6054794520547944</v>
      </c>
      <c r="M215" s="19">
        <f t="shared" si="34"/>
        <v>3.3982278150851326</v>
      </c>
      <c r="N215" s="20">
        <v>7704</v>
      </c>
      <c r="O215" s="17">
        <v>16.989999999999998</v>
      </c>
      <c r="P215" s="21">
        <v>14.1</v>
      </c>
      <c r="Q215" s="21">
        <v>74.25</v>
      </c>
      <c r="R215" s="22">
        <v>14</v>
      </c>
      <c r="S215" s="2">
        <v>0.69099999999999995</v>
      </c>
      <c r="T215" s="3">
        <v>11.107277359999999</v>
      </c>
      <c r="U215" s="24">
        <v>64.33333158493042</v>
      </c>
      <c r="V215" s="8">
        <v>30.8</v>
      </c>
      <c r="W215" s="18">
        <v>37.14</v>
      </c>
      <c r="X215" s="18">
        <v>113.26</v>
      </c>
    </row>
    <row r="216" spans="1:25" ht="16" thickBot="1" x14ac:dyDescent="0.4">
      <c r="A216" s="16" t="s">
        <v>13</v>
      </c>
      <c r="B216" s="13">
        <v>104799174</v>
      </c>
      <c r="C216" s="13">
        <v>3100000</v>
      </c>
      <c r="D216" s="13">
        <v>71780000</v>
      </c>
      <c r="E216" s="32">
        <v>313632727</v>
      </c>
      <c r="F216" s="33">
        <v>1529</v>
      </c>
      <c r="G216" s="15">
        <v>249929000</v>
      </c>
      <c r="H216" s="17">
        <f t="shared" si="33"/>
        <v>29.58038581487293</v>
      </c>
      <c r="I216" s="17">
        <f t="shared" si="32"/>
        <v>684.92906251341253</v>
      </c>
      <c r="J216" s="17">
        <f>E216/B216</f>
        <v>2.9927022802679724</v>
      </c>
      <c r="K216" s="37">
        <v>78.3</v>
      </c>
      <c r="L216" s="18">
        <f t="shared" si="31"/>
        <v>4.1890410958904107</v>
      </c>
      <c r="M216" s="19">
        <f t="shared" si="34"/>
        <v>2.3848374988146377</v>
      </c>
      <c r="N216" s="20">
        <v>10600</v>
      </c>
      <c r="O216" s="17">
        <v>15.29</v>
      </c>
      <c r="P216" s="21">
        <v>14.42</v>
      </c>
      <c r="Q216" s="21">
        <v>75.790000000000006</v>
      </c>
      <c r="R216" s="22">
        <v>42</v>
      </c>
      <c r="S216" s="2">
        <v>0.70299999999999996</v>
      </c>
      <c r="T216" s="3">
        <v>8.370280266</v>
      </c>
      <c r="U216" s="24">
        <v>88.818567991256714</v>
      </c>
      <c r="V216" s="8">
        <v>73.400000000000006</v>
      </c>
      <c r="W216" s="18">
        <v>40.619999999999997</v>
      </c>
      <c r="X216" s="18">
        <v>173.65</v>
      </c>
      <c r="Y216" s="18">
        <v>11</v>
      </c>
    </row>
    <row r="217" spans="1:25" ht="16" thickBot="1" x14ac:dyDescent="0.4">
      <c r="A217" s="16" t="s">
        <v>181</v>
      </c>
      <c r="B217" s="13">
        <v>104917</v>
      </c>
      <c r="C217" s="13">
        <v>76000</v>
      </c>
      <c r="D217" s="13">
        <v>67508</v>
      </c>
      <c r="E217" s="32"/>
      <c r="F217" s="33"/>
      <c r="G217" s="15">
        <v>2438000</v>
      </c>
      <c r="H217" s="17">
        <f t="shared" si="33"/>
        <v>724.3821306365985</v>
      </c>
      <c r="I217" s="17">
        <f t="shared" si="32"/>
        <v>643.44195888178274</v>
      </c>
      <c r="J217" s="18"/>
      <c r="K217" s="37"/>
      <c r="L217" s="18"/>
      <c r="M217" s="19">
        <f t="shared" si="34"/>
        <v>23.237416243316144</v>
      </c>
      <c r="N217" s="20">
        <v>37000</v>
      </c>
      <c r="O217" s="17">
        <v>11.35</v>
      </c>
      <c r="P217" s="21">
        <v>7.49</v>
      </c>
      <c r="Q217" s="21">
        <v>80.489999999999995</v>
      </c>
      <c r="R217" s="22"/>
      <c r="S217" s="2"/>
      <c r="T217" s="3"/>
      <c r="U217" s="24"/>
      <c r="V217" s="8"/>
    </row>
    <row r="218" spans="1:25" ht="16" thickBot="1" x14ac:dyDescent="0.4">
      <c r="A218" s="16" t="s">
        <v>137</v>
      </c>
      <c r="B218" s="13">
        <v>3050760</v>
      </c>
      <c r="C218" s="13">
        <v>485829</v>
      </c>
      <c r="D218" s="13">
        <v>3938199</v>
      </c>
      <c r="E218" s="32"/>
      <c r="F218" s="33"/>
      <c r="G218" s="15">
        <v>3341000</v>
      </c>
      <c r="H218" s="17">
        <f t="shared" si="33"/>
        <v>159.24851512410024</v>
      </c>
      <c r="I218" s="17">
        <f t="shared" si="32"/>
        <v>1290.8911222121701</v>
      </c>
      <c r="J218" s="18"/>
      <c r="K218" s="37"/>
      <c r="L218" s="18"/>
      <c r="M218" s="19">
        <f t="shared" si="34"/>
        <v>1.0951369494814407</v>
      </c>
      <c r="N218" s="20">
        <v>5600</v>
      </c>
      <c r="O218" s="17">
        <v>24.02</v>
      </c>
      <c r="P218" s="21">
        <v>14.91</v>
      </c>
      <c r="Q218" s="21">
        <v>76.63</v>
      </c>
      <c r="R218" s="22"/>
      <c r="S218" s="2"/>
      <c r="T218" s="3"/>
      <c r="U218" s="24"/>
      <c r="V218" s="8"/>
    </row>
    <row r="219" spans="1:25" ht="16" thickBot="1" x14ac:dyDescent="0.4">
      <c r="A219" s="16" t="s">
        <v>45</v>
      </c>
      <c r="B219" s="13">
        <v>31565602</v>
      </c>
      <c r="C219" s="13">
        <v>1200000</v>
      </c>
      <c r="D219" s="13">
        <v>8229624</v>
      </c>
      <c r="E219" s="33">
        <v>21959667</v>
      </c>
      <c r="F219" s="30">
        <v>135</v>
      </c>
      <c r="G219" s="15">
        <v>10158000</v>
      </c>
      <c r="H219" s="17">
        <f t="shared" si="33"/>
        <v>38.016065716091838</v>
      </c>
      <c r="I219" s="17">
        <f t="shared" si="32"/>
        <v>260.71493900227216</v>
      </c>
      <c r="J219" s="17">
        <f>E219/B219</f>
        <v>0.69568345314624447</v>
      </c>
      <c r="K219" s="37">
        <v>33.9</v>
      </c>
      <c r="L219" s="18">
        <f>F219/365</f>
        <v>0.36986301369863012</v>
      </c>
      <c r="M219" s="19">
        <f t="shared" si="34"/>
        <v>0.32180599628671741</v>
      </c>
      <c r="N219" s="20">
        <v>2500</v>
      </c>
      <c r="O219" s="17">
        <v>24.05</v>
      </c>
      <c r="P219" s="21">
        <v>45.54</v>
      </c>
      <c r="Q219" s="21">
        <v>67.83</v>
      </c>
      <c r="R219" s="22">
        <v>16</v>
      </c>
      <c r="S219" s="2">
        <v>0.45500000000000002</v>
      </c>
      <c r="T219" s="3">
        <v>3.2</v>
      </c>
      <c r="U219" s="24">
        <v>56.854254007339478</v>
      </c>
      <c r="V219" s="18">
        <v>28.4</v>
      </c>
      <c r="Y219" s="18">
        <v>32</v>
      </c>
    </row>
    <row r="220" spans="1:25" ht="16" thickBot="1" x14ac:dyDescent="0.4">
      <c r="A220" s="16" t="s">
        <v>68</v>
      </c>
      <c r="B220" s="13">
        <v>20216029</v>
      </c>
      <c r="C220" s="13">
        <v>66000</v>
      </c>
      <c r="D220" s="13">
        <v>3990000</v>
      </c>
      <c r="E220" s="32">
        <v>170000</v>
      </c>
      <c r="F220" s="31">
        <v>675</v>
      </c>
      <c r="G220" s="15">
        <v>6798000</v>
      </c>
      <c r="H220" s="17">
        <f t="shared" si="33"/>
        <v>3.2647361160789785</v>
      </c>
      <c r="I220" s="17">
        <f t="shared" si="32"/>
        <v>197.36813792659279</v>
      </c>
      <c r="J220" s="18"/>
      <c r="K220" s="36">
        <v>20.6</v>
      </c>
      <c r="L220" s="18">
        <f>F220/365</f>
        <v>1.8493150684931507</v>
      </c>
      <c r="M220" s="19">
        <f t="shared" si="34"/>
        <v>0.33626781995613481</v>
      </c>
      <c r="N220" s="20">
        <v>3200</v>
      </c>
      <c r="O220" s="17">
        <v>34.479999999999997</v>
      </c>
      <c r="P220" s="21">
        <v>36.33</v>
      </c>
      <c r="Q220" s="21">
        <v>66.599999999999994</v>
      </c>
      <c r="R220" s="22">
        <v>33</v>
      </c>
      <c r="S220" s="2">
        <v>0.56499999999999995</v>
      </c>
      <c r="T220" s="3">
        <v>7.1870914939999997</v>
      </c>
      <c r="U220" s="24">
        <v>55.38972020149231</v>
      </c>
      <c r="V220" s="8">
        <v>43.9</v>
      </c>
      <c r="W220" s="18">
        <v>40.159999999999997</v>
      </c>
      <c r="X220" s="18">
        <v>67.459999999999994</v>
      </c>
      <c r="Y220" s="18">
        <v>31</v>
      </c>
    </row>
    <row r="221" spans="1:25" ht="16" thickBot="1" x14ac:dyDescent="0.4">
      <c r="A221" s="16" t="s">
        <v>69</v>
      </c>
      <c r="B221" s="13">
        <v>15418674</v>
      </c>
      <c r="C221" s="13">
        <v>243421</v>
      </c>
      <c r="D221" s="13">
        <v>5600000</v>
      </c>
      <c r="E221" s="34">
        <v>819000</v>
      </c>
      <c r="F221" s="35">
        <v>507</v>
      </c>
      <c r="G221" s="15">
        <v>7902000</v>
      </c>
      <c r="H221" s="17">
        <f t="shared" si="33"/>
        <v>15.7874146635437</v>
      </c>
      <c r="I221" s="17">
        <f t="shared" si="32"/>
        <v>363.19595316691954</v>
      </c>
      <c r="J221" s="17">
        <f>E221/B221</f>
        <v>5.3117408150661981E-2</v>
      </c>
      <c r="K221" s="40">
        <v>26.2</v>
      </c>
      <c r="L221" s="18">
        <f>F221/365</f>
        <v>1.3890410958904109</v>
      </c>
      <c r="M221" s="19">
        <f t="shared" si="34"/>
        <v>0.51249543248660678</v>
      </c>
      <c r="N221" s="20">
        <v>2100</v>
      </c>
      <c r="O221" s="17">
        <v>32.770000000000003</v>
      </c>
      <c r="P221" s="21">
        <v>27.67</v>
      </c>
      <c r="Q221" s="21">
        <v>63.79</v>
      </c>
      <c r="R221" s="22">
        <v>23</v>
      </c>
      <c r="S221" s="2">
        <v>0.59299999999999997</v>
      </c>
      <c r="T221" s="3">
        <v>8.7109085010000005</v>
      </c>
      <c r="U221" s="24"/>
      <c r="V221" s="8">
        <v>39.799999999999997</v>
      </c>
      <c r="W221" s="18">
        <v>14.27</v>
      </c>
      <c r="X221" s="18">
        <v>54.81</v>
      </c>
      <c r="Y221" s="18">
        <v>32</v>
      </c>
    </row>
    <row r="223" spans="1:25" x14ac:dyDescent="0.35">
      <c r="S223" s="4"/>
      <c r="T223" s="4"/>
      <c r="U223" s="24"/>
    </row>
    <row r="224" spans="1:25" x14ac:dyDescent="0.35">
      <c r="S224" s="4"/>
      <c r="T224" s="4"/>
      <c r="U224" s="24"/>
    </row>
    <row r="225" spans="19:21" x14ac:dyDescent="0.35">
      <c r="S225" s="4"/>
      <c r="T225" s="4"/>
      <c r="U225" s="24"/>
    </row>
    <row r="226" spans="19:21" x14ac:dyDescent="0.35">
      <c r="S226" s="4"/>
      <c r="T226" s="4"/>
      <c r="U226" s="24"/>
    </row>
    <row r="227" spans="19:21" x14ac:dyDescent="0.35">
      <c r="S227" s="4"/>
      <c r="T227" s="4"/>
      <c r="U227" s="24"/>
    </row>
    <row r="228" spans="19:21" x14ac:dyDescent="0.35">
      <c r="U228" s="24"/>
    </row>
    <row r="229" spans="19:21" x14ac:dyDescent="0.35">
      <c r="S229" s="2"/>
      <c r="T229" s="3"/>
      <c r="U229" s="24"/>
    </row>
    <row r="230" spans="19:21" x14ac:dyDescent="0.35">
      <c r="S230" s="2"/>
      <c r="T230" s="3"/>
      <c r="U230" s="24"/>
    </row>
    <row r="231" spans="19:21" x14ac:dyDescent="0.35">
      <c r="S231" s="2"/>
      <c r="T231" s="3"/>
      <c r="U231" s="24"/>
    </row>
    <row r="232" spans="19:21" x14ac:dyDescent="0.35">
      <c r="S232" s="2"/>
      <c r="T232" s="3"/>
      <c r="U232" s="24"/>
    </row>
    <row r="233" spans="19:21" x14ac:dyDescent="0.35">
      <c r="S233" s="2"/>
      <c r="T233" s="3"/>
      <c r="U233" s="24"/>
    </row>
    <row r="234" spans="19:21" x14ac:dyDescent="0.35">
      <c r="S234" s="2"/>
      <c r="T234" s="3"/>
    </row>
    <row r="235" spans="19:21" x14ac:dyDescent="0.35">
      <c r="S235" s="2"/>
      <c r="T235" s="3"/>
    </row>
    <row r="236" spans="19:21" x14ac:dyDescent="0.35">
      <c r="S236" s="2"/>
      <c r="T236" s="3"/>
    </row>
    <row r="237" spans="19:21" x14ac:dyDescent="0.35">
      <c r="S237" s="2"/>
      <c r="T237" s="3"/>
    </row>
    <row r="238" spans="19:21" x14ac:dyDescent="0.35">
      <c r="S238" s="2"/>
      <c r="T238" s="3"/>
    </row>
    <row r="239" spans="19:21" x14ac:dyDescent="0.35">
      <c r="S239" s="2"/>
      <c r="T239" s="3"/>
    </row>
    <row r="240" spans="19:21" x14ac:dyDescent="0.35">
      <c r="S240" s="2"/>
      <c r="T240" s="3"/>
    </row>
    <row r="241" spans="19:20" x14ac:dyDescent="0.35">
      <c r="S241" s="2"/>
      <c r="T241" s="3"/>
    </row>
    <row r="242" spans="19:20" x14ac:dyDescent="0.35">
      <c r="S242" s="2"/>
      <c r="T242" s="3"/>
    </row>
    <row r="243" spans="19:20" x14ac:dyDescent="0.35">
      <c r="S243" s="2"/>
      <c r="T243" s="3"/>
    </row>
    <row r="244" spans="19:20" x14ac:dyDescent="0.35">
      <c r="S244" s="2"/>
      <c r="T244" s="3"/>
    </row>
    <row r="245" spans="19:20" x14ac:dyDescent="0.35">
      <c r="S245" s="2"/>
      <c r="T245" s="3"/>
    </row>
    <row r="246" spans="19:20" x14ac:dyDescent="0.35">
      <c r="S246" s="2"/>
      <c r="T246" s="3"/>
    </row>
    <row r="247" spans="19:20" x14ac:dyDescent="0.35">
      <c r="S247" s="2"/>
      <c r="T247" s="3"/>
    </row>
    <row r="248" spans="19:20" x14ac:dyDescent="0.35">
      <c r="S248" s="2"/>
      <c r="T248" s="3"/>
    </row>
    <row r="249" spans="19:20" x14ac:dyDescent="0.35">
      <c r="S249" s="2"/>
      <c r="T249" s="3"/>
    </row>
    <row r="267" spans="19:20" x14ac:dyDescent="0.35">
      <c r="S267" s="4"/>
      <c r="T267" s="4"/>
    </row>
    <row r="268" spans="19:20" x14ac:dyDescent="0.35">
      <c r="S268" s="4"/>
      <c r="T268" s="4"/>
    </row>
    <row r="269" spans="19:20" x14ac:dyDescent="0.35">
      <c r="S269" s="4"/>
      <c r="T269" s="4"/>
    </row>
  </sheetData>
  <sortState xmlns:xlrd2="http://schemas.microsoft.com/office/spreadsheetml/2017/richdata2" ref="A2:Y838">
    <sortCondition ref="A2:A838"/>
  </sortState>
  <phoneticPr fontId="5" type="noConversion"/>
  <pageMargins left="0.75" right="0.75" top="1" bottom="1" header="0.5" footer="0.5"/>
  <pageSetup orientation="portrait" horizontalDpi="4294967292" verticalDpi="4294967292" r:id="rId1"/>
  <headerFooter>
    <oddHeader>Page &amp;P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9"/>
  <sheetViews>
    <sheetView zoomScale="71" zoomScaleNormal="71" workbookViewId="0">
      <selection activeCell="N5" sqref="N5"/>
    </sheetView>
  </sheetViews>
  <sheetFormatPr defaultColWidth="10.6640625" defaultRowHeight="15.5" x14ac:dyDescent="0.35"/>
  <sheetData>
    <row r="1" ht="114" customHeight="1" x14ac:dyDescent="0.35"/>
    <row r="4" ht="15.5" customHeight="1" x14ac:dyDescent="0.35"/>
    <row r="5" ht="18.5" customHeight="1" x14ac:dyDescent="0.35"/>
    <row r="7" ht="19.5" customHeight="1" x14ac:dyDescent="0.35"/>
    <row r="8" ht="18" customHeight="1" x14ac:dyDescent="0.35"/>
    <row r="16" ht="22.5" customHeight="1" x14ac:dyDescent="0.35"/>
    <row r="25" ht="27.5" customHeight="1" x14ac:dyDescent="0.35"/>
    <row r="28" ht="28" customHeight="1" x14ac:dyDescent="0.35"/>
    <row r="32" ht="24" customHeight="1" x14ac:dyDescent="0.35"/>
    <row r="50" ht="22.5" customHeight="1" x14ac:dyDescent="0.35"/>
    <row r="51" ht="24" customHeight="1" x14ac:dyDescent="0.35"/>
    <row r="69" ht="24.5" customHeight="1" x14ac:dyDescent="0.35"/>
  </sheetData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B855-7B62-4B00-BAD7-26D70D942E32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74" sqref="P74"/>
    </sheetView>
  </sheetViews>
  <sheetFormatPr defaultColWidth="10.6640625" defaultRowHeight="15.5" x14ac:dyDescent="0.35"/>
  <cols>
    <col min="15" max="15" width="26.6640625" customWidth="1"/>
    <col min="16" max="16" width="32.33203125" customWidth="1"/>
    <col min="17" max="17" width="35.1640625" customWidth="1"/>
  </cols>
  <sheetData/>
  <phoneticPr fontId="5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Chaves</dc:creator>
  <cp:lastModifiedBy>Antonio Chaves</cp:lastModifiedBy>
  <cp:lastPrinted>2014-05-04T22:16:49Z</cp:lastPrinted>
  <dcterms:created xsi:type="dcterms:W3CDTF">2014-04-23T00:18:56Z</dcterms:created>
  <dcterms:modified xsi:type="dcterms:W3CDTF">2023-06-23T16:56:49Z</dcterms:modified>
</cp:coreProperties>
</file>