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ochaves/Desktop/CARES/CARES excel/"/>
    </mc:Choice>
  </mc:AlternateContent>
  <xr:revisionPtr revIDLastSave="0" documentId="13_ncr:1_{8BE739DC-5C73-144E-8F3E-AA683831C08A}" xr6:coauthVersionLast="47" xr6:coauthVersionMax="47" xr10:uidLastSave="{00000000-0000-0000-0000-000000000000}"/>
  <bookViews>
    <workbookView xWindow="-1100" yWindow="2120" windowWidth="30740" windowHeight="17500" xr2:uid="{E87B5343-943A-4E82-A282-29D9746C81F0}"/>
  </bookViews>
  <sheets>
    <sheet name="Sheet1" sheetId="1" r:id="rId1"/>
    <sheet name="Sheet3" sheetId="3" r:id="rId2"/>
    <sheet name="Sheet4" sheetId="4" r:id="rId3"/>
    <sheet name="Sheet2" sheetId="2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1" l="1"/>
  <c r="O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N2" i="1"/>
  <c r="T8" i="1" s="1"/>
  <c r="M2" i="1"/>
  <c r="T7" i="1" s="1"/>
  <c r="L51" i="1" l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R51" i="1"/>
  <c r="Q51" i="1"/>
  <c r="O51" i="1"/>
  <c r="R50" i="1"/>
  <c r="Q50" i="1"/>
  <c r="O50" i="1"/>
  <c r="R49" i="1"/>
  <c r="Q49" i="1"/>
  <c r="O49" i="1"/>
  <c r="R48" i="1"/>
  <c r="Q48" i="1"/>
  <c r="O48" i="1"/>
  <c r="R47" i="1"/>
  <c r="Q47" i="1"/>
  <c r="O47" i="1"/>
  <c r="R46" i="1"/>
  <c r="Q46" i="1"/>
  <c r="O46" i="1"/>
  <c r="R45" i="1"/>
  <c r="Q45" i="1"/>
  <c r="O45" i="1"/>
  <c r="R44" i="1"/>
  <c r="Q44" i="1"/>
  <c r="O44" i="1"/>
  <c r="R43" i="1"/>
  <c r="Q43" i="1"/>
  <c r="O43" i="1"/>
  <c r="R42" i="1"/>
  <c r="Q42" i="1"/>
  <c r="O42" i="1"/>
  <c r="R41" i="1"/>
  <c r="Q41" i="1"/>
  <c r="O41" i="1"/>
  <c r="R40" i="1"/>
  <c r="Q40" i="1"/>
  <c r="O40" i="1"/>
  <c r="R39" i="1"/>
  <c r="Q39" i="1"/>
  <c r="O39" i="1"/>
  <c r="R38" i="1"/>
  <c r="Q38" i="1"/>
  <c r="O38" i="1"/>
  <c r="R37" i="1"/>
  <c r="Q37" i="1"/>
  <c r="O37" i="1"/>
  <c r="R36" i="1"/>
  <c r="Q36" i="1"/>
  <c r="O36" i="1"/>
  <c r="R35" i="1"/>
  <c r="Q35" i="1"/>
  <c r="O35" i="1"/>
  <c r="R34" i="1"/>
  <c r="Q34" i="1"/>
  <c r="O34" i="1"/>
  <c r="R33" i="1"/>
  <c r="Q33" i="1"/>
  <c r="O33" i="1"/>
  <c r="R32" i="1"/>
  <c r="Q32" i="1"/>
  <c r="O32" i="1"/>
  <c r="R31" i="1"/>
  <c r="Q31" i="1"/>
  <c r="O31" i="1"/>
  <c r="R30" i="1"/>
  <c r="Q30" i="1"/>
  <c r="O30" i="1"/>
  <c r="R29" i="1"/>
  <c r="Q29" i="1"/>
  <c r="O29" i="1"/>
  <c r="R28" i="1"/>
  <c r="Q28" i="1"/>
  <c r="O28" i="1"/>
  <c r="R27" i="1"/>
  <c r="Q27" i="1"/>
  <c r="O27" i="1"/>
  <c r="R26" i="1"/>
  <c r="Q26" i="1"/>
  <c r="O26" i="1"/>
  <c r="R25" i="1"/>
  <c r="Q25" i="1"/>
  <c r="O25" i="1"/>
  <c r="R24" i="1"/>
  <c r="Q24" i="1"/>
  <c r="O24" i="1"/>
  <c r="R23" i="1"/>
  <c r="Q23" i="1"/>
  <c r="O23" i="1"/>
  <c r="R22" i="1"/>
  <c r="Q22" i="1"/>
  <c r="O22" i="1"/>
  <c r="R21" i="1"/>
  <c r="Q21" i="1"/>
  <c r="O21" i="1"/>
  <c r="R20" i="1"/>
  <c r="Q20" i="1"/>
  <c r="O20" i="1"/>
  <c r="R19" i="1"/>
  <c r="Q19" i="1"/>
  <c r="O19" i="1"/>
  <c r="R18" i="1"/>
  <c r="Q18" i="1"/>
  <c r="O18" i="1"/>
  <c r="R17" i="1"/>
  <c r="Q17" i="1"/>
  <c r="O17" i="1"/>
  <c r="R16" i="1"/>
  <c r="Q16" i="1"/>
  <c r="O16" i="1"/>
  <c r="R15" i="1"/>
  <c r="Q15" i="1"/>
  <c r="O15" i="1"/>
  <c r="R14" i="1"/>
  <c r="Q14" i="1"/>
  <c r="O14" i="1"/>
  <c r="R13" i="1"/>
  <c r="Q13" i="1"/>
  <c r="O13" i="1"/>
  <c r="R12" i="1"/>
  <c r="Q12" i="1"/>
  <c r="O12" i="1"/>
  <c r="R11" i="1"/>
  <c r="Q11" i="1"/>
  <c r="O11" i="1"/>
  <c r="R10" i="1"/>
  <c r="Q10" i="1"/>
  <c r="O10" i="1"/>
  <c r="R9" i="1"/>
  <c r="Q9" i="1"/>
  <c r="O9" i="1"/>
  <c r="R8" i="1"/>
  <c r="Q8" i="1"/>
  <c r="O8" i="1"/>
  <c r="R7" i="1"/>
  <c r="Q7" i="1"/>
  <c r="O7" i="1"/>
  <c r="R6" i="1"/>
  <c r="Q6" i="1"/>
  <c r="O6" i="1"/>
  <c r="R5" i="1"/>
  <c r="Q5" i="1"/>
  <c r="O5" i="1"/>
  <c r="R4" i="1"/>
  <c r="Q4" i="1"/>
  <c r="O4" i="1"/>
  <c r="R3" i="1"/>
  <c r="Q3" i="1"/>
  <c r="O3" i="1"/>
  <c r="R2" i="1"/>
  <c r="Q2" i="1"/>
  <c r="T6" i="1" l="1"/>
  <c r="T2" i="1"/>
  <c r="T4" i="1"/>
  <c r="T5" i="1"/>
</calcChain>
</file>

<file path=xl/sharedStrings.xml><?xml version="1.0" encoding="utf-8"?>
<sst xmlns="http://schemas.openxmlformats.org/spreadsheetml/2006/main" count="222" uniqueCount="163">
  <si>
    <t>State</t>
  </si>
  <si>
    <t>2020 COV deaths</t>
  </si>
  <si>
    <t>2021 COV deaths</t>
  </si>
  <si>
    <t>VT</t>
  </si>
  <si>
    <t>DE</t>
  </si>
  <si>
    <t>VA</t>
  </si>
  <si>
    <t>NY</t>
  </si>
  <si>
    <t>WA</t>
  </si>
  <si>
    <t>CA</t>
  </si>
  <si>
    <t>CT</t>
  </si>
  <si>
    <t>ME</t>
  </si>
  <si>
    <t>RI</t>
  </si>
  <si>
    <t>NJ</t>
  </si>
  <si>
    <t>MN</t>
  </si>
  <si>
    <t>MI</t>
  </si>
  <si>
    <t>MA</t>
  </si>
  <si>
    <t>HI</t>
  </si>
  <si>
    <t>PA</t>
  </si>
  <si>
    <t>OR</t>
  </si>
  <si>
    <t>IL</t>
  </si>
  <si>
    <t>NM</t>
  </si>
  <si>
    <t>KY</t>
  </si>
  <si>
    <t>NV</t>
  </si>
  <si>
    <t>OH</t>
  </si>
  <si>
    <t>NC</t>
  </si>
  <si>
    <t>LA</t>
  </si>
  <si>
    <t>MD</t>
  </si>
  <si>
    <t>KS</t>
  </si>
  <si>
    <t>GA</t>
  </si>
  <si>
    <t>IN</t>
  </si>
  <si>
    <t>NH</t>
  </si>
  <si>
    <t>AL</t>
  </si>
  <si>
    <t>WV</t>
  </si>
  <si>
    <t>WI</t>
  </si>
  <si>
    <t>UT</t>
  </si>
  <si>
    <t>ND</t>
  </si>
  <si>
    <t>TN</t>
  </si>
  <si>
    <t>AZ</t>
  </si>
  <si>
    <t>NE</t>
  </si>
  <si>
    <t>AR</t>
  </si>
  <si>
    <t>MO</t>
  </si>
  <si>
    <t>ID</t>
  </si>
  <si>
    <t>MT</t>
  </si>
  <si>
    <t>MS</t>
  </si>
  <si>
    <t>OK</t>
  </si>
  <si>
    <t>SC</t>
  </si>
  <si>
    <t>AK</t>
  </si>
  <si>
    <t>TX</t>
  </si>
  <si>
    <t>SD</t>
  </si>
  <si>
    <t>WY</t>
  </si>
  <si>
    <t>FL</t>
  </si>
  <si>
    <t>IA</t>
  </si>
  <si>
    <t>health</t>
  </si>
  <si>
    <t>CO</t>
  </si>
  <si>
    <t>Hawaii</t>
  </si>
  <si>
    <t>Massachusetts</t>
  </si>
  <si>
    <t>Utah</t>
  </si>
  <si>
    <t>Colorado</t>
  </si>
  <si>
    <t>Connecticut</t>
  </si>
  <si>
    <t>Minnesota</t>
  </si>
  <si>
    <t>New Hampshire</t>
  </si>
  <si>
    <t>Vermont</t>
  </si>
  <si>
    <t>Washington</t>
  </si>
  <si>
    <t>Rhode Island</t>
  </si>
  <si>
    <t>New Jersey</t>
  </si>
  <si>
    <t>Idaho</t>
  </si>
  <si>
    <t>Montana</t>
  </si>
  <si>
    <t>North Dakota</t>
  </si>
  <si>
    <t>Nebraska</t>
  </si>
  <si>
    <t>Wyoming</t>
  </si>
  <si>
    <t>California</t>
  </si>
  <si>
    <t>Oregon</t>
  </si>
  <si>
    <t>New York</t>
  </si>
  <si>
    <t>Iowa</t>
  </si>
  <si>
    <t>Wisconsin</t>
  </si>
  <si>
    <t>South Dakota</t>
  </si>
  <si>
    <t>Maryland</t>
  </si>
  <si>
    <t>Arizona</t>
  </si>
  <si>
    <t>Maine</t>
  </si>
  <si>
    <t>Illinois</t>
  </si>
  <si>
    <t>Alaska</t>
  </si>
  <si>
    <t>Virginia</t>
  </si>
  <si>
    <t>New Mexico</t>
  </si>
  <si>
    <t>Kansas</t>
  </si>
  <si>
    <t>Florida</t>
  </si>
  <si>
    <t>Pennsylvania</t>
  </si>
  <si>
    <t>Delaware</t>
  </si>
  <si>
    <t>Nevada</t>
  </si>
  <si>
    <t>Michigan</t>
  </si>
  <si>
    <t>Texas</t>
  </si>
  <si>
    <t>North Carolina</t>
  </si>
  <si>
    <t>Missouri</t>
  </si>
  <si>
    <t>South Carolina</t>
  </si>
  <si>
    <t>Georgia</t>
  </si>
  <si>
    <t>Indiana</t>
  </si>
  <si>
    <t>Ohio</t>
  </si>
  <si>
    <t>Tennessee</t>
  </si>
  <si>
    <t>Oklahoma</t>
  </si>
  <si>
    <t>Arkansas</t>
  </si>
  <si>
    <t>Louisiana</t>
  </si>
  <si>
    <t>Kentucky</t>
  </si>
  <si>
    <t>Alabama</t>
  </si>
  <si>
    <t>West Virginia</t>
  </si>
  <si>
    <t>Mississippi</t>
  </si>
  <si>
    <t>https://www.cdc.gov/nchs/pressroom/sosmap/life_expectancy/life_expectancy.htm</t>
  </si>
  <si>
    <t>https://www.forbes.com/advisor/health-insurance/best-worst-states-for-healthcare/</t>
  </si>
  <si>
    <t>https://nccd.cdc.gov/BRFSSPrevalence/rdPage.aspx?rdReport=DPH_BRFSS.ExploreByTopic&amp;irbLocationType=StatesAndMMSA&amp;islClass=CLASS08&amp;islTopic=TOPIC24&amp;islYear=2022&amp;rdRnd=30901</t>
  </si>
  <si>
    <t>https://assets.americashealthrankings.org/app/uploads/2018ahrannual_020419.pdf</t>
  </si>
  <si>
    <t>health UHF</t>
  </si>
  <si>
    <t>https://wallethub.com/edu/states-coronavirus-restrictions/73818</t>
  </si>
  <si>
    <t>freedom</t>
  </si>
  <si>
    <t>COV mort</t>
  </si>
  <si>
    <t>https://www.cdc.gov/nchs/pressroom/sosmap/covid19_mortality_final/COVID19.htm</t>
  </si>
  <si>
    <t>https://www.beckershospitalreview.com/finance/state-by-state-breakdown-of-federal-aid-per-covid-19-case.html</t>
  </si>
  <si>
    <t>https://ourworldindata.org/us-states-vaccinations</t>
  </si>
  <si>
    <t>vax 2021</t>
  </si>
  <si>
    <t>life expect 2018</t>
  </si>
  <si>
    <t>life exp</t>
  </si>
  <si>
    <t>poverty</t>
  </si>
  <si>
    <t>urbaniz</t>
  </si>
  <si>
    <t>$/COV case</t>
  </si>
  <si>
    <t>https://www.forbes.com/sites/andrewdepietro/2021/11/04/us-poverty-rate-by-state-in-2021/?sh=8c920b1b38fd</t>
  </si>
  <si>
    <t>https://www.visualcapitalist.com/sp/mapping-us-urbanization-by-state/</t>
  </si>
  <si>
    <t>https://fivethirtyeight.com/features/how-red-or-blue-is-your-state-your-congressional-district/</t>
  </si>
  <si>
    <t>political</t>
  </si>
  <si>
    <t>UHF Health 2018</t>
  </si>
  <si>
    <t>$$$ / COV Case (4/2020)</t>
  </si>
  <si>
    <t>over 65</t>
  </si>
  <si>
    <t>https://www.census.gov/library/visualizations/interactive/population-65-and-older-2021.html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</si>
  <si>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</si>
  <si>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</si>
  <si>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</si>
  <si>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</si>
  <si>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</si>
  <si>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</si>
  <si>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</si>
  <si>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</si>
  <si>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</si>
  <si>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</si>
  <si>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</si>
  <si>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</si>
  <si>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20-24</t>
  </si>
  <si>
    <t>Age</t>
  </si>
  <si>
    <t>Pneumonia death rate (unspecif) 2019</t>
  </si>
  <si>
    <t>Pneumonia death rate (unspecif) 2020</t>
  </si>
  <si>
    <t>Pneumonia death rate (unspecif) 2021</t>
  </si>
  <si>
    <t>2019 NUM PNEUMONIA DEATHS (year)</t>
  </si>
  <si>
    <t>2020 NUM PNEUMONIA DEATHS (year)</t>
  </si>
  <si>
    <t>2021 NUM PNEUMONIA DEATHS (year)</t>
  </si>
  <si>
    <t>change in pneu  death 2019-2020</t>
  </si>
  <si>
    <t>change in pneu  death 2019-2021</t>
  </si>
  <si>
    <t>change in pneu  death 2020-2021</t>
  </si>
  <si>
    <t>population</t>
  </si>
  <si>
    <t xml:space="preserve">2020 pneu death rate </t>
  </si>
  <si>
    <t xml:space="preserve">2019 pneu death rate </t>
  </si>
  <si>
    <t xml:space="preserve">2021 pneu death rate </t>
  </si>
  <si>
    <t>2019 pneu</t>
  </si>
  <si>
    <t>2020 pneu</t>
  </si>
  <si>
    <t>2021 pneu</t>
  </si>
  <si>
    <t>2021 life</t>
  </si>
  <si>
    <t>2020 life</t>
  </si>
  <si>
    <t xml:space="preserve">2020 UHF </t>
  </si>
  <si>
    <t>2021 UHF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</si>
</sst>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7"/>
      <color rgb="FF3E404C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rgb="FF202020"/>
      <name val="Arial"/>
      <family val="2"/>
    </font>
    <font>
      <b/>
      <sz val="11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432FF"/>
      <name val="Calibri"/>
      <family val="2"/>
      <scheme val="minor"/>
    </font>
    <font>
      <b/>
      <sz val="9"/>
      <color rgb="FF0432FF"/>
      <name val="Calibri"/>
      <family val="2"/>
      <scheme val="minor"/>
    </font>
    <font>
      <sz val="9"/>
      <color rgb="FF0432FF"/>
      <name val="Calibri"/>
      <family val="2"/>
      <scheme val="minor"/>
    </font>
    <font>
      <sz val="12"/>
      <color rgb="FF0432FF"/>
      <name val="Calibri"/>
      <family val="2"/>
      <scheme val="minor"/>
    </font>
    <font>
      <sz val="12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5E5E5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2" borderId="0" xfId="0" applyFont="1" applyFill="1" applyAlignment="1">
      <alignment vertical="center" wrapText="1"/>
    </xf>
    <xf numFmtId="0" fontId="11" fillId="0" borderId="0" xfId="1"/>
    <xf numFmtId="0" fontId="12" fillId="0" borderId="0" xfId="0" applyFont="1"/>
    <xf numFmtId="0" fontId="13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4" fillId="0" borderId="0" xfId="0" applyFont="1"/>
    <xf numFmtId="2" fontId="0" fillId="0" borderId="0" xfId="0" applyNumberFormat="1"/>
    <xf numFmtId="2" fontId="8" fillId="0" borderId="0" xfId="0" applyNumberFormat="1" applyFont="1"/>
    <xf numFmtId="2" fontId="12" fillId="0" borderId="0" xfId="0" applyNumberFormat="1" applyFont="1"/>
    <xf numFmtId="2" fontId="14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/>
    <xf numFmtId="2" fontId="15" fillId="0" borderId="0" xfId="0" applyNumberFormat="1" applyFont="1"/>
    <xf numFmtId="0" fontId="15" fillId="0" borderId="0" xfId="0" applyFont="1"/>
    <xf numFmtId="0" fontId="16" fillId="0" borderId="0" xfId="0" applyFont="1"/>
    <xf numFmtId="2" fontId="17" fillId="0" borderId="0" xfId="0" applyNumberFormat="1" applyFont="1"/>
    <xf numFmtId="0" fontId="17" fillId="0" borderId="0" xfId="0" applyFont="1"/>
    <xf numFmtId="2" fontId="18" fillId="0" borderId="0" xfId="0" applyNumberFormat="1" applyFont="1"/>
    <xf numFmtId="0" fontId="18" fillId="0" borderId="0" xfId="0" applyFont="1"/>
    <xf numFmtId="2" fontId="19" fillId="0" borderId="0" xfId="0" applyNumberFormat="1" applyFont="1"/>
    <xf numFmtId="0" fontId="19" fillId="0" borderId="0" xfId="0" applyFont="1"/>
    <xf numFmtId="2" fontId="20" fillId="0" borderId="0" xfId="0" applyNumberFormat="1" applyFont="1"/>
    <xf numFmtId="0" fontId="20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/>
    <xf numFmtId="0" fontId="1" fillId="0" borderId="0" xfId="0" applyFont="1"/>
    <xf numFmtId="0" fontId="21" fillId="0" borderId="0" xfId="0" applyFont="1" applyAlignment="1">
      <alignment horizontal="center" vertical="center" wrapText="1"/>
    </xf>
    <xf numFmtId="165" fontId="22" fillId="0" borderId="0" xfId="0" applyNumberFormat="1" applyFont="1"/>
    <xf numFmtId="165" fontId="20" fillId="0" borderId="0" xfId="0" applyNumberFormat="1" applyFont="1"/>
    <xf numFmtId="0" fontId="23" fillId="0" borderId="0" xfId="0" applyFont="1" applyAlignment="1">
      <alignment wrapText="1"/>
    </xf>
    <xf numFmtId="165" fontId="8" fillId="0" borderId="0" xfId="0" applyNumberFormat="1" applyFont="1"/>
    <xf numFmtId="1" fontId="24" fillId="0" borderId="0" xfId="0" applyNumberFormat="1" applyFont="1"/>
    <xf numFmtId="0" fontId="21" fillId="0" borderId="2" xfId="0" applyFont="1" applyBorder="1" applyAlignment="1">
      <alignment horizontal="center" vertical="center" wrapText="1"/>
    </xf>
    <xf numFmtId="165" fontId="22" fillId="0" borderId="2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UHF Health 2018 vs COVID deaths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109375871826032E-2"/>
          <c:y val="0.20334979966289712"/>
          <c:w val="0.91931202204469298"/>
          <c:h val="0.5730301351327706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UHF Health 2018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Sheet1!$G$2:$G$53</c:f>
              <c:numCache>
                <c:formatCode>General</c:formatCode>
                <c:ptCount val="52"/>
                <c:pt idx="0">
                  <c:v>-0.83799999999999997</c:v>
                </c:pt>
                <c:pt idx="1">
                  <c:v>-0.115</c:v>
                </c:pt>
                <c:pt idx="2">
                  <c:v>-0.105</c:v>
                </c:pt>
                <c:pt idx="3">
                  <c:v>-0.67200000000000004</c:v>
                </c:pt>
                <c:pt idx="4">
                  <c:v>0.43099999999999999</c:v>
                </c:pt>
                <c:pt idx="5">
                  <c:v>0.58799999999999997</c:v>
                </c:pt>
                <c:pt idx="6">
                  <c:v>0.79900000000000004</c:v>
                </c:pt>
                <c:pt idx="7">
                  <c:v>-0.109</c:v>
                </c:pt>
                <c:pt idx="8">
                  <c:v>-8.6999999999999994E-2</c:v>
                </c:pt>
                <c:pt idx="9">
                  <c:v>-0.39400000000000002</c:v>
                </c:pt>
                <c:pt idx="10">
                  <c:v>0.88200000000000001</c:v>
                </c:pt>
                <c:pt idx="11">
                  <c:v>0.34899999999999998</c:v>
                </c:pt>
                <c:pt idx="12">
                  <c:v>0.06</c:v>
                </c:pt>
                <c:pt idx="13">
                  <c:v>-0.432</c:v>
                </c:pt>
                <c:pt idx="14">
                  <c:v>0.33600000000000002</c:v>
                </c:pt>
                <c:pt idx="15">
                  <c:v>3.5999999999999997E-2</c:v>
                </c:pt>
                <c:pt idx="16">
                  <c:v>-0.62</c:v>
                </c:pt>
                <c:pt idx="17">
                  <c:v>-1.0209999999999999</c:v>
                </c:pt>
                <c:pt idx="18">
                  <c:v>0.34899999999999998</c:v>
                </c:pt>
                <c:pt idx="19">
                  <c:v>0.30599999999999999</c:v>
                </c:pt>
                <c:pt idx="20">
                  <c:v>0.86599999999999999</c:v>
                </c:pt>
                <c:pt idx="21">
                  <c:v>-0.19400000000000001</c:v>
                </c:pt>
                <c:pt idx="22">
                  <c:v>0.66500000000000004</c:v>
                </c:pt>
                <c:pt idx="23">
                  <c:v>-1.01</c:v>
                </c:pt>
                <c:pt idx="24">
                  <c:v>-0.34499999999999997</c:v>
                </c:pt>
                <c:pt idx="25">
                  <c:v>0.29499999999999998</c:v>
                </c:pt>
                <c:pt idx="26">
                  <c:v>0.379</c:v>
                </c:pt>
                <c:pt idx="27">
                  <c:v>-0.26700000000000002</c:v>
                </c:pt>
                <c:pt idx="28">
                  <c:v>0.69199999999999995</c:v>
                </c:pt>
                <c:pt idx="29">
                  <c:v>0.46</c:v>
                </c:pt>
                <c:pt idx="30">
                  <c:v>-0.20399999999999999</c:v>
                </c:pt>
                <c:pt idx="31">
                  <c:v>0.47599999999999998</c:v>
                </c:pt>
                <c:pt idx="32">
                  <c:v>-0.191</c:v>
                </c:pt>
                <c:pt idx="33">
                  <c:v>0.41599999999999998</c:v>
                </c:pt>
                <c:pt idx="34">
                  <c:v>-0.42399999999999999</c:v>
                </c:pt>
                <c:pt idx="35">
                  <c:v>-0.74399999999999999</c:v>
                </c:pt>
                <c:pt idx="36">
                  <c:v>0.29499999999999998</c:v>
                </c:pt>
                <c:pt idx="37">
                  <c:v>-1.4E-2</c:v>
                </c:pt>
                <c:pt idx="38">
                  <c:v>0.38200000000000001</c:v>
                </c:pt>
                <c:pt idx="39">
                  <c:v>-0.56699999999999995</c:v>
                </c:pt>
                <c:pt idx="40">
                  <c:v>6.7000000000000004E-2</c:v>
                </c:pt>
                <c:pt idx="41">
                  <c:v>-0.56599999999999995</c:v>
                </c:pt>
                <c:pt idx="42">
                  <c:v>-0.28599999999999998</c:v>
                </c:pt>
                <c:pt idx="43">
                  <c:v>0.70199999999999996</c:v>
                </c:pt>
                <c:pt idx="44">
                  <c:v>0.71899999999999997</c:v>
                </c:pt>
                <c:pt idx="45">
                  <c:v>0.30499999999999999</c:v>
                </c:pt>
                <c:pt idx="46">
                  <c:v>0.58399999999999996</c:v>
                </c:pt>
                <c:pt idx="47">
                  <c:v>-0.60299999999999998</c:v>
                </c:pt>
                <c:pt idx="48">
                  <c:v>0.22</c:v>
                </c:pt>
                <c:pt idx="49">
                  <c:v>0.21</c:v>
                </c:pt>
              </c:numCache>
            </c:numRef>
          </c:xVal>
          <c:yVal>
            <c:numRef>
              <c:f>Sheet1!$E$2:$E$53</c:f>
              <c:numCache>
                <c:formatCode>General</c:formatCode>
                <c:ptCount val="52"/>
                <c:pt idx="0">
                  <c:v>153</c:v>
                </c:pt>
                <c:pt idx="1">
                  <c:v>110</c:v>
                </c:pt>
                <c:pt idx="2">
                  <c:v>140</c:v>
                </c:pt>
                <c:pt idx="3">
                  <c:v>128</c:v>
                </c:pt>
                <c:pt idx="4">
                  <c:v>99.9</c:v>
                </c:pt>
                <c:pt idx="5">
                  <c:v>84.2</c:v>
                </c:pt>
                <c:pt idx="6">
                  <c:v>56.7</c:v>
                </c:pt>
                <c:pt idx="7">
                  <c:v>83.2</c:v>
                </c:pt>
                <c:pt idx="8">
                  <c:v>112</c:v>
                </c:pt>
                <c:pt idx="9">
                  <c:v>136</c:v>
                </c:pt>
                <c:pt idx="10">
                  <c:v>36.5</c:v>
                </c:pt>
                <c:pt idx="11">
                  <c:v>112</c:v>
                </c:pt>
                <c:pt idx="12">
                  <c:v>73.400000000000006</c:v>
                </c:pt>
                <c:pt idx="13">
                  <c:v>107</c:v>
                </c:pt>
                <c:pt idx="14">
                  <c:v>75.900000000000006</c:v>
                </c:pt>
                <c:pt idx="15">
                  <c:v>103</c:v>
                </c:pt>
                <c:pt idx="16">
                  <c:v>137</c:v>
                </c:pt>
                <c:pt idx="17">
                  <c:v>117</c:v>
                </c:pt>
                <c:pt idx="18">
                  <c:v>66.2</c:v>
                </c:pt>
                <c:pt idx="19">
                  <c:v>71.2</c:v>
                </c:pt>
                <c:pt idx="20">
                  <c:v>54.6</c:v>
                </c:pt>
                <c:pt idx="21">
                  <c:v>107</c:v>
                </c:pt>
                <c:pt idx="22">
                  <c:v>64.099999999999994</c:v>
                </c:pt>
                <c:pt idx="23">
                  <c:v>146</c:v>
                </c:pt>
                <c:pt idx="24">
                  <c:v>101</c:v>
                </c:pt>
                <c:pt idx="25">
                  <c:v>109</c:v>
                </c:pt>
                <c:pt idx="26">
                  <c:v>69</c:v>
                </c:pt>
                <c:pt idx="27">
                  <c:v>142</c:v>
                </c:pt>
                <c:pt idx="28">
                  <c:v>60.2</c:v>
                </c:pt>
                <c:pt idx="29">
                  <c:v>71.900000000000006</c:v>
                </c:pt>
                <c:pt idx="30">
                  <c:v>136</c:v>
                </c:pt>
                <c:pt idx="31">
                  <c:v>83.9</c:v>
                </c:pt>
                <c:pt idx="32">
                  <c:v>108</c:v>
                </c:pt>
                <c:pt idx="33">
                  <c:v>70.900000000000006</c:v>
                </c:pt>
                <c:pt idx="34">
                  <c:v>123</c:v>
                </c:pt>
                <c:pt idx="35">
                  <c:v>159</c:v>
                </c:pt>
                <c:pt idx="36">
                  <c:v>69.2</c:v>
                </c:pt>
                <c:pt idx="37">
                  <c:v>103</c:v>
                </c:pt>
                <c:pt idx="38">
                  <c:v>66.400000000000006</c:v>
                </c:pt>
                <c:pt idx="39">
                  <c:v>139</c:v>
                </c:pt>
                <c:pt idx="40">
                  <c:v>71.2</c:v>
                </c:pt>
                <c:pt idx="41">
                  <c:v>143</c:v>
                </c:pt>
                <c:pt idx="42">
                  <c:v>151</c:v>
                </c:pt>
                <c:pt idx="43">
                  <c:v>78.2</c:v>
                </c:pt>
                <c:pt idx="44">
                  <c:v>29.5</c:v>
                </c:pt>
                <c:pt idx="45">
                  <c:v>88.5</c:v>
                </c:pt>
                <c:pt idx="46">
                  <c:v>61.5</c:v>
                </c:pt>
                <c:pt idx="47">
                  <c:v>147</c:v>
                </c:pt>
                <c:pt idx="48">
                  <c:v>71.099999999999994</c:v>
                </c:pt>
                <c:pt idx="49">
                  <c:v>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A8-7442-8B8A-51F9BEBB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232192"/>
        <c:axId val="132095840"/>
      </c:scatterChart>
      <c:valAx>
        <c:axId val="386232192"/>
        <c:scaling>
          <c:orientation val="minMax"/>
          <c:max val="1"/>
          <c:min val="-1.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</a:rPr>
                  <a:t>United Health Foundation Health Score in 2018</a:t>
                </a:r>
              </a:p>
            </c:rich>
          </c:tx>
          <c:layout>
            <c:manualLayout>
              <c:xMode val="edge"/>
              <c:yMode val="edge"/>
              <c:x val="0.35387908445533939"/>
              <c:y val="0.896302949358746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95840"/>
        <c:crosses val="autoZero"/>
        <c:crossBetween val="midCat"/>
      </c:valAx>
      <c:valAx>
        <c:axId val="132095840"/>
        <c:scaling>
          <c:orientation val="minMax"/>
          <c:max val="160"/>
          <c:min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chemeClr val="tx1"/>
                    </a:solidFill>
                  </a:rPr>
                  <a:t>COVID Deaths per 100K in 2021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23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0" i="0" u="none" strike="noStrike" kern="1200" spc="0" baseline="0">
                <a:solidFill>
                  <a:schemeClr val="tx1"/>
                </a:solidFill>
              </a:rPr>
              <a:t>Pre-Existing Health Scores Versus Pneumonia Death Rates in the US</a:t>
            </a:r>
            <a:endParaRPr lang="en-US" sz="2000"/>
          </a:p>
        </c:rich>
      </c:tx>
      <c:layout>
        <c:manualLayout>
          <c:xMode val="edge"/>
          <c:yMode val="edge"/>
          <c:x val="0.1982833127866846"/>
          <c:y val="4.0216769442855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674781612171466E-2"/>
          <c:y val="0.17369193462012922"/>
          <c:w val="0.91874551308267405"/>
          <c:h val="0.61915423043118145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2021 pneu death rate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22225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Sheet1!$G$2:$G$53</c:f>
              <c:numCache>
                <c:formatCode>General</c:formatCode>
                <c:ptCount val="52"/>
                <c:pt idx="0">
                  <c:v>-0.83799999999999997</c:v>
                </c:pt>
                <c:pt idx="1">
                  <c:v>-0.115</c:v>
                </c:pt>
                <c:pt idx="2">
                  <c:v>-0.105</c:v>
                </c:pt>
                <c:pt idx="3">
                  <c:v>-0.67200000000000004</c:v>
                </c:pt>
                <c:pt idx="4">
                  <c:v>0.43099999999999999</c:v>
                </c:pt>
                <c:pt idx="5">
                  <c:v>0.58799999999999997</c:v>
                </c:pt>
                <c:pt idx="6">
                  <c:v>0.79900000000000004</c:v>
                </c:pt>
                <c:pt idx="7">
                  <c:v>-0.109</c:v>
                </c:pt>
                <c:pt idx="8">
                  <c:v>-8.6999999999999994E-2</c:v>
                </c:pt>
                <c:pt idx="9">
                  <c:v>-0.39400000000000002</c:v>
                </c:pt>
                <c:pt idx="10">
                  <c:v>0.88200000000000001</c:v>
                </c:pt>
                <c:pt idx="11">
                  <c:v>0.34899999999999998</c:v>
                </c:pt>
                <c:pt idx="12">
                  <c:v>0.06</c:v>
                </c:pt>
                <c:pt idx="13">
                  <c:v>-0.432</c:v>
                </c:pt>
                <c:pt idx="14">
                  <c:v>0.33600000000000002</c:v>
                </c:pt>
                <c:pt idx="15">
                  <c:v>3.5999999999999997E-2</c:v>
                </c:pt>
                <c:pt idx="16">
                  <c:v>-0.62</c:v>
                </c:pt>
                <c:pt idx="17">
                  <c:v>-1.0209999999999999</c:v>
                </c:pt>
                <c:pt idx="18">
                  <c:v>0.34899999999999998</c:v>
                </c:pt>
                <c:pt idx="19">
                  <c:v>0.30599999999999999</c:v>
                </c:pt>
                <c:pt idx="20">
                  <c:v>0.86599999999999999</c:v>
                </c:pt>
                <c:pt idx="21">
                  <c:v>-0.19400000000000001</c:v>
                </c:pt>
                <c:pt idx="22">
                  <c:v>0.66500000000000004</c:v>
                </c:pt>
                <c:pt idx="23">
                  <c:v>-1.01</c:v>
                </c:pt>
                <c:pt idx="24">
                  <c:v>-0.34499999999999997</c:v>
                </c:pt>
                <c:pt idx="25">
                  <c:v>0.29499999999999998</c:v>
                </c:pt>
                <c:pt idx="26">
                  <c:v>0.379</c:v>
                </c:pt>
                <c:pt idx="27">
                  <c:v>-0.26700000000000002</c:v>
                </c:pt>
                <c:pt idx="28">
                  <c:v>0.69199999999999995</c:v>
                </c:pt>
                <c:pt idx="29">
                  <c:v>0.46</c:v>
                </c:pt>
                <c:pt idx="30">
                  <c:v>-0.20399999999999999</c:v>
                </c:pt>
                <c:pt idx="31">
                  <c:v>0.47599999999999998</c:v>
                </c:pt>
                <c:pt idx="32">
                  <c:v>-0.191</c:v>
                </c:pt>
                <c:pt idx="33">
                  <c:v>0.41599999999999998</c:v>
                </c:pt>
                <c:pt idx="34">
                  <c:v>-0.42399999999999999</c:v>
                </c:pt>
                <c:pt idx="35">
                  <c:v>-0.74399999999999999</c:v>
                </c:pt>
                <c:pt idx="36">
                  <c:v>0.29499999999999998</c:v>
                </c:pt>
                <c:pt idx="37">
                  <c:v>-1.4E-2</c:v>
                </c:pt>
                <c:pt idx="38">
                  <c:v>0.38200000000000001</c:v>
                </c:pt>
                <c:pt idx="39">
                  <c:v>-0.56699999999999995</c:v>
                </c:pt>
                <c:pt idx="40">
                  <c:v>6.7000000000000004E-2</c:v>
                </c:pt>
                <c:pt idx="41">
                  <c:v>-0.56599999999999995</c:v>
                </c:pt>
                <c:pt idx="42">
                  <c:v>-0.28599999999999998</c:v>
                </c:pt>
                <c:pt idx="43">
                  <c:v>0.70199999999999996</c:v>
                </c:pt>
                <c:pt idx="44">
                  <c:v>0.71899999999999997</c:v>
                </c:pt>
                <c:pt idx="45">
                  <c:v>0.30499999999999999</c:v>
                </c:pt>
                <c:pt idx="46">
                  <c:v>0.58399999999999996</c:v>
                </c:pt>
                <c:pt idx="47">
                  <c:v>-0.60299999999999998</c:v>
                </c:pt>
                <c:pt idx="48">
                  <c:v>0.22</c:v>
                </c:pt>
                <c:pt idx="49">
                  <c:v>0.21</c:v>
                </c:pt>
              </c:numCache>
            </c:numRef>
          </c:xVal>
          <c:yVal>
            <c:numRef>
              <c:f>Sheet1!$N$2:$N$53</c:f>
              <c:numCache>
                <c:formatCode>0</c:formatCode>
                <c:ptCount val="52"/>
                <c:pt idx="0">
                  <c:v>136.84894711828525</c:v>
                </c:pt>
                <c:pt idx="1">
                  <c:v>91.804327957062156</c:v>
                </c:pt>
                <c:pt idx="2">
                  <c:v>161.94329725700348</c:v>
                </c:pt>
                <c:pt idx="3">
                  <c:v>157.04296035768499</c:v>
                </c:pt>
                <c:pt idx="4">
                  <c:v>113.80779327677283</c:v>
                </c:pt>
                <c:pt idx="5">
                  <c:v>92.264787122047963</c:v>
                </c:pt>
                <c:pt idx="6">
                  <c:v>75.629816957369357</c:v>
                </c:pt>
                <c:pt idx="7">
                  <c:v>116.83559577365327</c:v>
                </c:pt>
                <c:pt idx="8">
                  <c:v>177.79906170735458</c:v>
                </c:pt>
                <c:pt idx="9">
                  <c:v>129.36957405193701</c:v>
                </c:pt>
                <c:pt idx="10">
                  <c:v>78.493985530355346</c:v>
                </c:pt>
                <c:pt idx="11">
                  <c:v>121.36531129717798</c:v>
                </c:pt>
                <c:pt idx="12">
                  <c:v>101.09033143187234</c:v>
                </c:pt>
                <c:pt idx="13">
                  <c:v>135.53743807044899</c:v>
                </c:pt>
                <c:pt idx="14">
                  <c:v>97.080457330065627</c:v>
                </c:pt>
                <c:pt idx="15">
                  <c:v>114.61426307013039</c:v>
                </c:pt>
                <c:pt idx="16">
                  <c:v>186.8676990118615</c:v>
                </c:pt>
                <c:pt idx="17">
                  <c:v>120.6658057183961</c:v>
                </c:pt>
                <c:pt idx="18">
                  <c:v>98.400781826713015</c:v>
                </c:pt>
                <c:pt idx="19">
                  <c:v>95.404088027937092</c:v>
                </c:pt>
                <c:pt idx="20">
                  <c:v>81.583286596681702</c:v>
                </c:pt>
                <c:pt idx="21">
                  <c:v>134.36488805677118</c:v>
                </c:pt>
                <c:pt idx="22">
                  <c:v>83.672254975291295</c:v>
                </c:pt>
                <c:pt idx="23">
                  <c:v>180.20913903426384</c:v>
                </c:pt>
                <c:pt idx="24">
                  <c:v>122.58318517797903</c:v>
                </c:pt>
                <c:pt idx="25">
                  <c:v>138.3783376713844</c:v>
                </c:pt>
                <c:pt idx="26">
                  <c:v>100.91910506990216</c:v>
                </c:pt>
                <c:pt idx="27">
                  <c:v>185.90215107342755</c:v>
                </c:pt>
                <c:pt idx="28">
                  <c:v>81.167275359797358</c:v>
                </c:pt>
                <c:pt idx="29">
                  <c:v>96.177591788535025</c:v>
                </c:pt>
                <c:pt idx="30">
                  <c:v>160.82633237696547</c:v>
                </c:pt>
                <c:pt idx="31">
                  <c:v>68.840733409411399</c:v>
                </c:pt>
                <c:pt idx="32">
                  <c:v>135.67522694397522</c:v>
                </c:pt>
                <c:pt idx="33">
                  <c:v>110.51511886295731</c:v>
                </c:pt>
                <c:pt idx="34">
                  <c:v>145.88378127886685</c:v>
                </c:pt>
                <c:pt idx="35">
                  <c:v>177.01902498022486</c:v>
                </c:pt>
                <c:pt idx="36">
                  <c:v>78.554651678604571</c:v>
                </c:pt>
                <c:pt idx="37">
                  <c:v>126.77382631142511</c:v>
                </c:pt>
                <c:pt idx="38">
                  <c:v>96.75451497425081</c:v>
                </c:pt>
                <c:pt idx="39">
                  <c:v>134.45769549029754</c:v>
                </c:pt>
                <c:pt idx="40">
                  <c:v>111.98830243642567</c:v>
                </c:pt>
                <c:pt idx="41">
                  <c:v>171.78704315060097</c:v>
                </c:pt>
                <c:pt idx="42">
                  <c:v>140.59723338342883</c:v>
                </c:pt>
                <c:pt idx="43">
                  <c:v>67.476404611678518</c:v>
                </c:pt>
                <c:pt idx="44">
                  <c:v>65.783276039080377</c:v>
                </c:pt>
                <c:pt idx="45">
                  <c:v>91.949866659779033</c:v>
                </c:pt>
                <c:pt idx="46">
                  <c:v>89.694358411967954</c:v>
                </c:pt>
                <c:pt idx="47">
                  <c:v>218.79111678162752</c:v>
                </c:pt>
                <c:pt idx="48">
                  <c:v>81.46460142893315</c:v>
                </c:pt>
                <c:pt idx="49">
                  <c:v>158.72274062419405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05-E04F-855B-41EBC8423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583135"/>
        <c:axId val="1661904927"/>
      </c:scatterChart>
      <c:valAx>
        <c:axId val="1661583135"/>
        <c:scaling>
          <c:orientation val="minMax"/>
          <c:max val="1"/>
          <c:min val="-1.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u="none" strike="noStrike" kern="1200" baseline="0">
                    <a:solidFill>
                      <a:schemeClr val="tx1"/>
                    </a:solidFill>
                  </a:rPr>
                  <a:t>United Health Foundation Health Score per State in 2018</a:t>
                </a:r>
              </a:p>
            </c:rich>
          </c:tx>
          <c:layout>
            <c:manualLayout>
              <c:xMode val="edge"/>
              <c:yMode val="edge"/>
              <c:x val="0.35017797997144545"/>
              <c:y val="0.90042395457986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904927"/>
        <c:crosses val="autoZero"/>
        <c:crossBetween val="midCat"/>
        <c:majorUnit val="0.25"/>
      </c:valAx>
      <c:valAx>
        <c:axId val="16619049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u="none" strike="noStrike" kern="1200" baseline="0">
                    <a:solidFill>
                      <a:schemeClr val="tx1"/>
                    </a:solidFill>
                  </a:rPr>
                  <a:t> Deaths per 100K per State in 2021</a:t>
                </a:r>
              </a:p>
            </c:rich>
          </c:tx>
          <c:layout>
            <c:manualLayout>
              <c:xMode val="edge"/>
              <c:yMode val="edge"/>
              <c:x val="6.0577362065706034E-2"/>
              <c:y val="0.153745819678703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583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chemeClr val="tx1"/>
                </a:solidFill>
              </a:rPr>
              <a:t>2018 Life Expectancy </a:t>
            </a:r>
            <a:r>
              <a:rPr lang="en-US" sz="1400" b="0" i="0" u="none" strike="noStrike" kern="1200" spc="0" baseline="0">
                <a:solidFill>
                  <a:schemeClr val="tx1"/>
                </a:solidFill>
              </a:rPr>
              <a:t>and 2021 COVID Death Rate</a:t>
            </a:r>
            <a:endParaRPr lang="en-US" sz="14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0076193334954601"/>
          <c:y val="3.6842160561965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45222956756073"/>
          <c:y val="0.20047368421052636"/>
          <c:w val="0.81452103246452479"/>
          <c:h val="0.57216701201823461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2021 COV deaths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Sheet1!$F$2:$F$52</c:f>
              <c:numCache>
                <c:formatCode>General</c:formatCode>
                <c:ptCount val="51"/>
                <c:pt idx="0">
                  <c:v>75.099999999999994</c:v>
                </c:pt>
                <c:pt idx="1">
                  <c:v>78</c:v>
                </c:pt>
                <c:pt idx="2">
                  <c:v>78.7</c:v>
                </c:pt>
                <c:pt idx="3">
                  <c:v>75.599999999999994</c:v>
                </c:pt>
                <c:pt idx="4">
                  <c:v>80.8</c:v>
                </c:pt>
                <c:pt idx="5">
                  <c:v>80</c:v>
                </c:pt>
                <c:pt idx="6">
                  <c:v>80.400000000000006</c:v>
                </c:pt>
                <c:pt idx="7">
                  <c:v>77.8</c:v>
                </c:pt>
                <c:pt idx="8">
                  <c:v>78.900000000000006</c:v>
                </c:pt>
                <c:pt idx="9">
                  <c:v>77.2</c:v>
                </c:pt>
                <c:pt idx="10">
                  <c:v>81</c:v>
                </c:pt>
                <c:pt idx="11">
                  <c:v>79</c:v>
                </c:pt>
                <c:pt idx="12">
                  <c:v>78.8</c:v>
                </c:pt>
                <c:pt idx="13">
                  <c:v>76.8</c:v>
                </c:pt>
                <c:pt idx="14">
                  <c:v>79.2</c:v>
                </c:pt>
                <c:pt idx="15">
                  <c:v>78</c:v>
                </c:pt>
                <c:pt idx="16">
                  <c:v>75.3</c:v>
                </c:pt>
                <c:pt idx="17">
                  <c:v>75.599999999999994</c:v>
                </c:pt>
                <c:pt idx="18">
                  <c:v>78.599999999999994</c:v>
                </c:pt>
                <c:pt idx="19">
                  <c:v>78.5</c:v>
                </c:pt>
                <c:pt idx="20">
                  <c:v>80.099999999999994</c:v>
                </c:pt>
                <c:pt idx="21">
                  <c:v>77.7</c:v>
                </c:pt>
                <c:pt idx="22">
                  <c:v>80.5</c:v>
                </c:pt>
                <c:pt idx="23">
                  <c:v>74.599999999999994</c:v>
                </c:pt>
                <c:pt idx="24">
                  <c:v>76.599999999999994</c:v>
                </c:pt>
                <c:pt idx="25">
                  <c:v>78.7</c:v>
                </c:pt>
                <c:pt idx="26">
                  <c:v>79.099999999999994</c:v>
                </c:pt>
                <c:pt idx="27">
                  <c:v>77.900000000000006</c:v>
                </c:pt>
                <c:pt idx="28">
                  <c:v>79.099999999999994</c:v>
                </c:pt>
                <c:pt idx="29">
                  <c:v>79.8</c:v>
                </c:pt>
                <c:pt idx="30">
                  <c:v>77.2</c:v>
                </c:pt>
                <c:pt idx="31">
                  <c:v>80.5</c:v>
                </c:pt>
                <c:pt idx="32">
                  <c:v>77.599999999999994</c:v>
                </c:pt>
                <c:pt idx="33">
                  <c:v>79.3</c:v>
                </c:pt>
                <c:pt idx="34">
                  <c:v>76.8</c:v>
                </c:pt>
                <c:pt idx="35">
                  <c:v>75.599999999999994</c:v>
                </c:pt>
                <c:pt idx="36">
                  <c:v>79.7</c:v>
                </c:pt>
                <c:pt idx="37">
                  <c:v>78.099999999999994</c:v>
                </c:pt>
                <c:pt idx="38">
                  <c:v>79.8</c:v>
                </c:pt>
                <c:pt idx="39">
                  <c:v>76.5</c:v>
                </c:pt>
                <c:pt idx="40">
                  <c:v>78.900000000000006</c:v>
                </c:pt>
                <c:pt idx="41">
                  <c:v>75.5</c:v>
                </c:pt>
                <c:pt idx="42">
                  <c:v>78.400000000000006</c:v>
                </c:pt>
                <c:pt idx="43">
                  <c:v>79.599999999999994</c:v>
                </c:pt>
                <c:pt idx="44">
                  <c:v>79.3</c:v>
                </c:pt>
                <c:pt idx="45">
                  <c:v>79</c:v>
                </c:pt>
                <c:pt idx="46">
                  <c:v>80</c:v>
                </c:pt>
                <c:pt idx="47">
                  <c:v>74.400000000000006</c:v>
                </c:pt>
                <c:pt idx="48">
                  <c:v>79.3</c:v>
                </c:pt>
                <c:pt idx="49">
                  <c:v>78.099999999999994</c:v>
                </c:pt>
              </c:numCache>
            </c:numRef>
          </c:xVal>
          <c:yVal>
            <c:numRef>
              <c:f>Sheet1!$E$2:$E$52</c:f>
              <c:numCache>
                <c:formatCode>General</c:formatCode>
                <c:ptCount val="51"/>
                <c:pt idx="0">
                  <c:v>153</c:v>
                </c:pt>
                <c:pt idx="1">
                  <c:v>110</c:v>
                </c:pt>
                <c:pt idx="2">
                  <c:v>140</c:v>
                </c:pt>
                <c:pt idx="3">
                  <c:v>128</c:v>
                </c:pt>
                <c:pt idx="4">
                  <c:v>99.9</c:v>
                </c:pt>
                <c:pt idx="5">
                  <c:v>84.2</c:v>
                </c:pt>
                <c:pt idx="6">
                  <c:v>56.7</c:v>
                </c:pt>
                <c:pt idx="7">
                  <c:v>83.2</c:v>
                </c:pt>
                <c:pt idx="8">
                  <c:v>112</c:v>
                </c:pt>
                <c:pt idx="9">
                  <c:v>136</c:v>
                </c:pt>
                <c:pt idx="10">
                  <c:v>36.5</c:v>
                </c:pt>
                <c:pt idx="11">
                  <c:v>112</c:v>
                </c:pt>
                <c:pt idx="12">
                  <c:v>73.400000000000006</c:v>
                </c:pt>
                <c:pt idx="13">
                  <c:v>107</c:v>
                </c:pt>
                <c:pt idx="14">
                  <c:v>75.900000000000006</c:v>
                </c:pt>
                <c:pt idx="15">
                  <c:v>103</c:v>
                </c:pt>
                <c:pt idx="16">
                  <c:v>137</c:v>
                </c:pt>
                <c:pt idx="17">
                  <c:v>117</c:v>
                </c:pt>
                <c:pt idx="18">
                  <c:v>66.2</c:v>
                </c:pt>
                <c:pt idx="19">
                  <c:v>71.2</c:v>
                </c:pt>
                <c:pt idx="20">
                  <c:v>54.6</c:v>
                </c:pt>
                <c:pt idx="21">
                  <c:v>107</c:v>
                </c:pt>
                <c:pt idx="22">
                  <c:v>64.099999999999994</c:v>
                </c:pt>
                <c:pt idx="23">
                  <c:v>146</c:v>
                </c:pt>
                <c:pt idx="24">
                  <c:v>101</c:v>
                </c:pt>
                <c:pt idx="25">
                  <c:v>109</c:v>
                </c:pt>
                <c:pt idx="26">
                  <c:v>69</c:v>
                </c:pt>
                <c:pt idx="27">
                  <c:v>142</c:v>
                </c:pt>
                <c:pt idx="28">
                  <c:v>60.2</c:v>
                </c:pt>
                <c:pt idx="29">
                  <c:v>71.900000000000006</c:v>
                </c:pt>
                <c:pt idx="30">
                  <c:v>136</c:v>
                </c:pt>
                <c:pt idx="31">
                  <c:v>83.9</c:v>
                </c:pt>
                <c:pt idx="32">
                  <c:v>108</c:v>
                </c:pt>
                <c:pt idx="33">
                  <c:v>70.900000000000006</c:v>
                </c:pt>
                <c:pt idx="34">
                  <c:v>123</c:v>
                </c:pt>
                <c:pt idx="35">
                  <c:v>159</c:v>
                </c:pt>
                <c:pt idx="36">
                  <c:v>69.2</c:v>
                </c:pt>
                <c:pt idx="37">
                  <c:v>103</c:v>
                </c:pt>
                <c:pt idx="38">
                  <c:v>66.400000000000006</c:v>
                </c:pt>
                <c:pt idx="39">
                  <c:v>139</c:v>
                </c:pt>
                <c:pt idx="40">
                  <c:v>71.2</c:v>
                </c:pt>
                <c:pt idx="41">
                  <c:v>143</c:v>
                </c:pt>
                <c:pt idx="42">
                  <c:v>151</c:v>
                </c:pt>
                <c:pt idx="43">
                  <c:v>78.2</c:v>
                </c:pt>
                <c:pt idx="44">
                  <c:v>29.5</c:v>
                </c:pt>
                <c:pt idx="45">
                  <c:v>88.5</c:v>
                </c:pt>
                <c:pt idx="46">
                  <c:v>61.5</c:v>
                </c:pt>
                <c:pt idx="47">
                  <c:v>147</c:v>
                </c:pt>
                <c:pt idx="48">
                  <c:v>71.099999999999994</c:v>
                </c:pt>
                <c:pt idx="49">
                  <c:v>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C5-6645-8B50-C1207BBC7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3317104"/>
        <c:axId val="1436833504"/>
      </c:scatterChart>
      <c:valAx>
        <c:axId val="1423317104"/>
        <c:scaling>
          <c:orientation val="minMax"/>
          <c:max val="82"/>
          <c:min val="7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chemeClr val="tx1"/>
                    </a:solidFill>
                  </a:rPr>
                  <a:t>Life Expectancy in 2018</a:t>
                </a:r>
              </a:p>
            </c:rich>
          </c:tx>
          <c:layout>
            <c:manualLayout>
              <c:xMode val="edge"/>
              <c:yMode val="edge"/>
              <c:x val="0.37378456193953169"/>
              <c:y val="0.863668564147513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833504"/>
        <c:crosses val="autoZero"/>
        <c:crossBetween val="midCat"/>
      </c:valAx>
      <c:valAx>
        <c:axId val="14368335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COVID Deaths per 100,000 in 2021</a:t>
                </a:r>
              </a:p>
            </c:rich>
          </c:tx>
          <c:layout>
            <c:manualLayout>
              <c:xMode val="edge"/>
              <c:yMode val="edge"/>
              <c:x val="3.7668012467120003E-2"/>
              <c:y val="0.190555302084066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317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16</xdr:row>
      <xdr:rowOff>0</xdr:rowOff>
    </xdr:from>
    <xdr:ext cx="304800" cy="304800"/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1B8B83A0-121C-46E6-9162-1A3FEB5E059D}"/>
            </a:ext>
          </a:extLst>
        </xdr:cNvPr>
        <xdr:cNvSpPr>
          <a:spLocks noChangeAspect="1" noChangeArrowheads="1"/>
        </xdr:cNvSpPr>
      </xdr:nvSpPr>
      <xdr:spPr bwMode="auto">
        <a:xfrm>
          <a:off x="12954000" y="173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16</xdr:row>
      <xdr:rowOff>0</xdr:rowOff>
    </xdr:from>
    <xdr:ext cx="304800" cy="304800"/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2A6BE093-430E-4FF0-AE32-D153B83309B4}"/>
            </a:ext>
          </a:extLst>
        </xdr:cNvPr>
        <xdr:cNvSpPr>
          <a:spLocks noChangeAspect="1" noChangeArrowheads="1"/>
        </xdr:cNvSpPr>
      </xdr:nvSpPr>
      <xdr:spPr bwMode="auto">
        <a:xfrm>
          <a:off x="129540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16</xdr:row>
      <xdr:rowOff>0</xdr:rowOff>
    </xdr:from>
    <xdr:to>
      <xdr:col>19</xdr:col>
      <xdr:colOff>304800</xdr:colOff>
      <xdr:row>17</xdr:row>
      <xdr:rowOff>28422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1A7C7F6F-8B2B-40F3-950F-426DE686F25C}"/>
            </a:ext>
          </a:extLst>
        </xdr:cNvPr>
        <xdr:cNvSpPr>
          <a:spLocks noChangeAspect="1" noChangeArrowheads="1"/>
        </xdr:cNvSpPr>
      </xdr:nvSpPr>
      <xdr:spPr bwMode="auto">
        <a:xfrm>
          <a:off x="3949700" y="476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304800</xdr:colOff>
      <xdr:row>17</xdr:row>
      <xdr:rowOff>29746</xdr:rowOff>
    </xdr:to>
    <xdr:sp macro="" textlink="">
      <xdr:nvSpPr>
        <xdr:cNvPr id="5" name="AutoShape 23">
          <a:extLst>
            <a:ext uri="{FF2B5EF4-FFF2-40B4-BE49-F238E27FC236}">
              <a16:creationId xmlns:a16="http://schemas.microsoft.com/office/drawing/2014/main" id="{E5461B1B-E77E-4494-A233-5455747CDE42}"/>
            </a:ext>
          </a:extLst>
        </xdr:cNvPr>
        <xdr:cNvSpPr>
          <a:spLocks noChangeAspect="1" noChangeArrowheads="1"/>
        </xdr:cNvSpPr>
      </xdr:nvSpPr>
      <xdr:spPr bwMode="auto">
        <a:xfrm>
          <a:off x="3949700" y="476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16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4A155E4B-5FFB-42A5-AED2-9CA767D156CB}"/>
            </a:ext>
          </a:extLst>
        </xdr:cNvPr>
        <xdr:cNvSpPr>
          <a:spLocks noChangeAspect="1" noChangeArrowheads="1"/>
        </xdr:cNvSpPr>
      </xdr:nvSpPr>
      <xdr:spPr bwMode="auto">
        <a:xfrm>
          <a:off x="6610684" y="375652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16</xdr:row>
      <xdr:rowOff>0</xdr:rowOff>
    </xdr:from>
    <xdr:ext cx="304800" cy="304800"/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B0C31643-3D89-499D-AC2D-F16009813CC6}"/>
            </a:ext>
          </a:extLst>
        </xdr:cNvPr>
        <xdr:cNvSpPr>
          <a:spLocks noChangeAspect="1" noChangeArrowheads="1"/>
        </xdr:cNvSpPr>
      </xdr:nvSpPr>
      <xdr:spPr bwMode="auto">
        <a:xfrm>
          <a:off x="6610684" y="375652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16</xdr:row>
      <xdr:rowOff>0</xdr:rowOff>
    </xdr:from>
    <xdr:ext cx="304800" cy="302474"/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9FE2D077-F34A-4388-82C2-6D94FBB5957A}"/>
            </a:ext>
          </a:extLst>
        </xdr:cNvPr>
        <xdr:cNvSpPr>
          <a:spLocks noChangeAspect="1" noChangeArrowheads="1"/>
        </xdr:cNvSpPr>
      </xdr:nvSpPr>
      <xdr:spPr bwMode="auto">
        <a:xfrm>
          <a:off x="6610684" y="3756526"/>
          <a:ext cx="304800" cy="30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320842</xdr:colOff>
      <xdr:row>16</xdr:row>
      <xdr:rowOff>106947</xdr:rowOff>
    </xdr:from>
    <xdr:ext cx="304800" cy="303798"/>
    <xdr:sp macro="" textlink="">
      <xdr:nvSpPr>
        <xdr:cNvPr id="9" name="AutoShape 23">
          <a:extLst>
            <a:ext uri="{FF2B5EF4-FFF2-40B4-BE49-F238E27FC236}">
              <a16:creationId xmlns:a16="http://schemas.microsoft.com/office/drawing/2014/main" id="{0A18B1EC-CE53-4FB9-9FCF-685607C603D9}"/>
            </a:ext>
          </a:extLst>
        </xdr:cNvPr>
        <xdr:cNvSpPr>
          <a:spLocks noChangeAspect="1" noChangeArrowheads="1"/>
        </xdr:cNvSpPr>
      </xdr:nvSpPr>
      <xdr:spPr bwMode="auto">
        <a:xfrm>
          <a:off x="8702842" y="3769894"/>
          <a:ext cx="304800" cy="30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20</xdr:col>
      <xdr:colOff>942174</xdr:colOff>
      <xdr:row>0</xdr:row>
      <xdr:rowOff>139700</xdr:rowOff>
    </xdr:from>
    <xdr:to>
      <xdr:col>33</xdr:col>
      <xdr:colOff>38099</xdr:colOff>
      <xdr:row>15</xdr:row>
      <xdr:rowOff>44725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4F33FF1-2EA0-DE3B-DEA7-6B0D40304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289251</xdr:colOff>
      <xdr:row>16</xdr:row>
      <xdr:rowOff>17605</xdr:rowOff>
    </xdr:from>
    <xdr:to>
      <xdr:col>35</xdr:col>
      <xdr:colOff>221901</xdr:colOff>
      <xdr:row>40</xdr:row>
      <xdr:rowOff>17808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1F4D2F2-0721-2B98-C6D3-07C5E51E1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0.22112</cdr:x>
      <cdr:y>0.60306</cdr:y>
    </cdr:from>
    <cdr:to>
      <cdr:x>0.32919</cdr:x>
      <cdr:y>0.73141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C9C135C-1178-C649-501C-07393D97F27D}"/>
            </a:ext>
          </a:extLst>
        </cdr:cNvPr>
        <cdr:cNvSpPr txBox="1"/>
      </cdr:nvSpPr>
      <cdr:spPr>
        <a:xfrm xmlns:a="http://schemas.openxmlformats.org/drawingml/2006/main">
          <a:off x="2404892" y="3427919"/>
          <a:ext cx="1175427" cy="72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/>
            <a:t>r = -0.77</a:t>
          </a:r>
        </a:p>
        <a:p xmlns:a="http://schemas.openxmlformats.org/drawingml/2006/main">
          <a:r>
            <a:rPr lang="en-US" sz="1600"/>
            <a:t>n = 50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79</xdr:row>
      <xdr:rowOff>12096</xdr:rowOff>
    </xdr:from>
    <xdr:to>
      <xdr:col>27</xdr:col>
      <xdr:colOff>1</xdr:colOff>
      <xdr:row>95</xdr:row>
      <xdr:rowOff>56546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9FB5A29-E11A-6C4A-AD22-C81EE52DC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0.23652</cdr:x>
      <cdr:y>0.60791</cdr:y>
    </cdr:from>
    <cdr:to>
      <cdr:x>0.43624</cdr:x>
      <cdr:y>0.70928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6C9821A-065C-543B-801A-2008C3529EF3}"/>
            </a:ext>
          </a:extLst>
        </cdr:cNvPr>
        <cdr:cNvSpPr txBox="1"/>
      </cdr:nvSpPr>
      <cdr:spPr>
        <a:xfrm xmlns:a="http://schemas.openxmlformats.org/drawingml/2006/main">
          <a:off x="1279296" y="1893262"/>
          <a:ext cx="1080270" cy="315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r = -0.77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ssets.americashealthrankings.org/app/uploads/2018ahrannual_020419.pdf" TargetMode="External"/><Relationship Id="rId13" Type="http://schemas.openxmlformats.org/officeDocument/2006/relationships/hyperlink" Target="https://fivethirtyeight.com/features/how-red-or-blue-is-your-state-your-congressional-district/" TargetMode="External"/><Relationship Id="rId3" Type="http://schemas.openxmlformats.org/officeDocument/2006/relationships/hyperlink" Target="https://www.beckershospitalreview.com/finance/state-by-state-breakdown-of-federal-aid-per-covid-19-case.html" TargetMode="External"/><Relationship Id="rId7" Type="http://schemas.openxmlformats.org/officeDocument/2006/relationships/hyperlink" Target="https://nccd.cdc.gov/BRFSSPrevalence/rdPage.aspx?rdReport=DPH_BRFSS.ExploreByTopic&amp;irbLocationType=StatesAndMMSA&amp;islClass=CLASS08&amp;islTopic=TOPIC24&amp;islYear=2022&amp;rdRnd=30901" TargetMode="External"/><Relationship Id="rId12" Type="http://schemas.openxmlformats.org/officeDocument/2006/relationships/hyperlink" Target="https://www.census.gov/library/visualizations/interactive/population-65-and-older-2021.html" TargetMode="External"/><Relationship Id="rId2" Type="http://schemas.openxmlformats.org/officeDocument/2006/relationships/hyperlink" Target="https://wallethub.com/edu/states-coronavirus-restrictions/73818" TargetMode="External"/><Relationship Id="rId1" Type="http://schemas.openxmlformats.org/officeDocument/2006/relationships/hyperlink" Target="https://ourworldindata.org/us-states-vaccinations" TargetMode="External"/><Relationship Id="rId6" Type="http://schemas.openxmlformats.org/officeDocument/2006/relationships/hyperlink" Target="https://www.forbes.com/advisor/health-insurance/best-worst-states-for-healthcare/" TargetMode="External"/><Relationship Id="rId11" Type="http://schemas.openxmlformats.org/officeDocument/2006/relationships/hyperlink" Target="https://fivethirtyeight.com/features/how-red-or-blue-is-your-state-your-congressional-district/" TargetMode="External"/><Relationship Id="rId5" Type="http://schemas.openxmlformats.org/officeDocument/2006/relationships/hyperlink" Target="https://www.cdc.gov/nchs/pressroom/sosmap/life_expectancy/life_expectancy.htm" TargetMode="External"/><Relationship Id="rId10" Type="http://schemas.openxmlformats.org/officeDocument/2006/relationships/hyperlink" Target="https://www.visualcapitalist.com/sp/mapping-us-urbanization-by-state/" TargetMode="External"/><Relationship Id="rId4" Type="http://schemas.openxmlformats.org/officeDocument/2006/relationships/hyperlink" Target="https://www.cdc.gov/nchs/pressroom/sosmap/covid19_mortality_final/COVID19.htm" TargetMode="External"/><Relationship Id="rId9" Type="http://schemas.openxmlformats.org/officeDocument/2006/relationships/hyperlink" Target="https://www.forbes.com/sites/andrewdepietro/2021/11/04/us-poverty-rate-by-state-in-2021/?sh=8c920b1b38f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65FD-3370-478B-91C8-3EE5B77BFFA1}">
  <dimension ref="A1:V53"/>
  <sheetViews>
    <sheetView tabSelected="1" topLeftCell="E1" zoomScale="132" zoomScaleNormal="132" zoomScaleSheetLayoutView="96" workbookViewId="0">
      <selection activeCell="T7" sqref="T7"/>
    </sheetView>
  </sheetViews>
  <sheetFormatPr baseColWidth="10" defaultColWidth="8.83203125" defaultRowHeight="16" x14ac:dyDescent="0.2"/>
  <cols>
    <col min="1" max="1" width="5.83203125" customWidth="1"/>
    <col min="3" max="3" width="7.6640625" customWidth="1"/>
    <col min="4" max="5" width="6.6640625" customWidth="1"/>
    <col min="6" max="6" width="7" customWidth="1"/>
    <col min="7" max="7" width="7.1640625" style="1" customWidth="1"/>
    <col min="8" max="9" width="9.6640625" style="45" customWidth="1"/>
    <col min="10" max="11" width="9.5" style="45" customWidth="1"/>
    <col min="12" max="12" width="7.5" style="45" customWidth="1"/>
    <col min="13" max="13" width="6.83203125" style="45" customWidth="1"/>
    <col min="14" max="14" width="7" style="45" customWidth="1"/>
    <col min="15" max="16" width="7" customWidth="1"/>
    <col min="17" max="17" width="6.33203125" customWidth="1"/>
    <col min="18" max="18" width="7.33203125" customWidth="1"/>
    <col min="19" max="19" width="5" customWidth="1"/>
    <col min="20" max="20" width="10.1640625" style="25" customWidth="1"/>
    <col min="21" max="21" width="12.6640625" customWidth="1"/>
  </cols>
  <sheetData>
    <row r="1" spans="1:21" ht="102" x14ac:dyDescent="0.2">
      <c r="A1" s="22" t="s">
        <v>0</v>
      </c>
      <c r="B1" s="22" t="s">
        <v>0</v>
      </c>
      <c r="C1" s="11" t="s">
        <v>126</v>
      </c>
      <c r="D1" s="11" t="s">
        <v>1</v>
      </c>
      <c r="E1" s="11" t="s">
        <v>2</v>
      </c>
      <c r="F1" s="23" t="s">
        <v>116</v>
      </c>
      <c r="G1" s="29" t="s">
        <v>125</v>
      </c>
      <c r="H1" s="43" t="s">
        <v>146</v>
      </c>
      <c r="I1" s="43" t="s">
        <v>147</v>
      </c>
      <c r="J1" s="43" t="s">
        <v>148</v>
      </c>
      <c r="K1" s="43" t="s">
        <v>152</v>
      </c>
      <c r="L1" s="49" t="s">
        <v>154</v>
      </c>
      <c r="M1" s="49" t="s">
        <v>153</v>
      </c>
      <c r="N1" s="49" t="s">
        <v>155</v>
      </c>
      <c r="O1" s="52" t="s">
        <v>149</v>
      </c>
      <c r="P1" s="46" t="s">
        <v>149</v>
      </c>
      <c r="Q1" s="46" t="s">
        <v>151</v>
      </c>
      <c r="R1" s="46" t="s">
        <v>150</v>
      </c>
      <c r="S1" s="11"/>
    </row>
    <row r="2" spans="1:21" ht="17" thickBot="1" x14ac:dyDescent="0.25">
      <c r="A2" s="14" t="s">
        <v>31</v>
      </c>
      <c r="B2" t="s">
        <v>101</v>
      </c>
      <c r="C2" s="16">
        <v>158</v>
      </c>
      <c r="D2" s="16">
        <v>104</v>
      </c>
      <c r="E2" s="16">
        <v>153</v>
      </c>
      <c r="F2" s="9">
        <v>75.099999999999994</v>
      </c>
      <c r="G2" s="1">
        <v>-0.83799999999999997</v>
      </c>
      <c r="H2" s="44">
        <v>2836</v>
      </c>
      <c r="I2" s="44">
        <v>5632</v>
      </c>
      <c r="J2" s="44">
        <v>6689</v>
      </c>
      <c r="K2">
        <v>4887871</v>
      </c>
      <c r="L2" s="48">
        <f>100000*H2/K2</f>
        <v>58.021171180663316</v>
      </c>
      <c r="M2" s="50">
        <f>100000*I2/K2</f>
        <v>115.22399015849641</v>
      </c>
      <c r="N2" s="51">
        <f>100000*J2/K2</f>
        <v>136.84894711828525</v>
      </c>
      <c r="O2" s="53">
        <f>100*(I2-H2)/H2</f>
        <v>98.589562764456986</v>
      </c>
      <c r="P2" s="47">
        <v>98.589562764456986</v>
      </c>
      <c r="Q2" s="47">
        <f>100*(J2-I2)/I2</f>
        <v>18.767755681818183</v>
      </c>
      <c r="R2" s="47">
        <f>100*(J2-H2)/H2</f>
        <v>135.86036671368123</v>
      </c>
      <c r="S2" s="30"/>
      <c r="T2" s="40">
        <f>PEARSON(D2:D52,F2:F52)</f>
        <v>-0.1957799192224958</v>
      </c>
      <c r="U2" s="41" t="s">
        <v>160</v>
      </c>
    </row>
    <row r="3" spans="1:21" ht="17" thickBot="1" x14ac:dyDescent="0.25">
      <c r="A3" s="14" t="s">
        <v>46</v>
      </c>
      <c r="B3" t="s">
        <v>80</v>
      </c>
      <c r="C3" s="18">
        <v>306</v>
      </c>
      <c r="D3" s="18">
        <v>35.700000000000003</v>
      </c>
      <c r="E3" s="18">
        <v>110</v>
      </c>
      <c r="F3" s="9">
        <v>78</v>
      </c>
      <c r="G3" s="1">
        <v>-0.115</v>
      </c>
      <c r="H3" s="44">
        <v>233</v>
      </c>
      <c r="I3" s="44">
        <v>337</v>
      </c>
      <c r="J3" s="44">
        <v>677</v>
      </c>
      <c r="K3">
        <v>737438</v>
      </c>
      <c r="L3" s="48">
        <f t="shared" ref="L3:L51" si="0">100000*H3/K3</f>
        <v>31.59587653470529</v>
      </c>
      <c r="M3" s="50">
        <f t="shared" ref="M3:M51" si="1">100000*I3/K3</f>
        <v>45.69875704805014</v>
      </c>
      <c r="N3" s="51">
        <f t="shared" ref="N3:N51" si="2">100000*J3/K3</f>
        <v>91.804327957062156</v>
      </c>
      <c r="O3" s="53">
        <f t="shared" ref="O3:O51" si="3">100*(I3-H3)/H3</f>
        <v>44.63519313304721</v>
      </c>
      <c r="P3" s="47">
        <v>44.63519313304721</v>
      </c>
      <c r="Q3" s="47">
        <f t="shared" ref="Q3:Q51" si="4">100*(J3-I3)/I3</f>
        <v>100.89020771513353</v>
      </c>
      <c r="R3" s="47">
        <f t="shared" ref="R3:R51" si="5">100*(J3-H3)/H3</f>
        <v>190.55793991416309</v>
      </c>
      <c r="S3" s="30"/>
      <c r="T3" s="40">
        <f>PEARSON(E2:E53,F2:F53)</f>
        <v>-0.77213509360297272</v>
      </c>
      <c r="U3" s="41" t="s">
        <v>159</v>
      </c>
    </row>
    <row r="4" spans="1:21" ht="17" thickBot="1" x14ac:dyDescent="0.25">
      <c r="A4" s="14" t="s">
        <v>37</v>
      </c>
      <c r="B4" t="s">
        <v>77</v>
      </c>
      <c r="C4" s="16">
        <v>23</v>
      </c>
      <c r="D4" s="16">
        <v>87.6</v>
      </c>
      <c r="E4" s="16">
        <v>140</v>
      </c>
      <c r="F4" s="9">
        <v>78.7</v>
      </c>
      <c r="G4" s="1">
        <v>-0.105</v>
      </c>
      <c r="H4" s="44">
        <v>3385</v>
      </c>
      <c r="I4" s="44">
        <v>9243</v>
      </c>
      <c r="J4" s="44">
        <v>11614</v>
      </c>
      <c r="K4">
        <v>7171646</v>
      </c>
      <c r="L4" s="48">
        <f t="shared" si="0"/>
        <v>47.19976418244849</v>
      </c>
      <c r="M4" s="50">
        <f t="shared" si="1"/>
        <v>128.88254662876557</v>
      </c>
      <c r="N4" s="51">
        <f t="shared" si="2"/>
        <v>161.94329725700348</v>
      </c>
      <c r="O4" s="53">
        <f t="shared" si="3"/>
        <v>173.0576070901034</v>
      </c>
      <c r="P4" s="47">
        <v>173.0576070901034</v>
      </c>
      <c r="Q4" s="47">
        <f t="shared" si="4"/>
        <v>25.651844639186411</v>
      </c>
      <c r="R4" s="47">
        <f t="shared" si="5"/>
        <v>243.10192023633678</v>
      </c>
      <c r="S4" s="30"/>
      <c r="T4" s="40">
        <f>PEARSON(G2:G52,D2:D52)</f>
        <v>-0.31517320574776619</v>
      </c>
      <c r="U4" s="41" t="s">
        <v>161</v>
      </c>
    </row>
    <row r="5" spans="1:21" ht="17" thickBot="1" x14ac:dyDescent="0.25">
      <c r="A5" s="14" t="s">
        <v>39</v>
      </c>
      <c r="B5" t="s">
        <v>98</v>
      </c>
      <c r="C5" s="18">
        <v>285</v>
      </c>
      <c r="D5" s="18">
        <v>90.2</v>
      </c>
      <c r="E5" s="18">
        <v>128</v>
      </c>
      <c r="F5" s="9">
        <v>75.599999999999994</v>
      </c>
      <c r="G5" s="1">
        <v>-0.67200000000000004</v>
      </c>
      <c r="H5" s="44">
        <v>2050</v>
      </c>
      <c r="I5" s="44">
        <v>4017</v>
      </c>
      <c r="J5" s="44">
        <v>4733</v>
      </c>
      <c r="K5">
        <v>3013825</v>
      </c>
      <c r="L5" s="48">
        <f t="shared" si="0"/>
        <v>68.019875075692852</v>
      </c>
      <c r="M5" s="50">
        <f t="shared" si="1"/>
        <v>133.2857747214918</v>
      </c>
      <c r="N5" s="51">
        <f t="shared" si="2"/>
        <v>157.04296035768499</v>
      </c>
      <c r="O5" s="53">
        <f t="shared" si="3"/>
        <v>95.951219512195124</v>
      </c>
      <c r="P5" s="47">
        <v>95.951219512195124</v>
      </c>
      <c r="Q5" s="47">
        <f t="shared" si="4"/>
        <v>17.824246950460541</v>
      </c>
      <c r="R5" s="47">
        <f t="shared" si="5"/>
        <v>130.8780487804878</v>
      </c>
      <c r="S5" s="30"/>
      <c r="T5" s="40">
        <f>PEARSON(G2:G53,E2:E53)</f>
        <v>-0.83561175076000971</v>
      </c>
      <c r="U5" s="3" t="s">
        <v>162</v>
      </c>
    </row>
    <row r="6" spans="1:21" ht="17" thickBot="1" x14ac:dyDescent="0.25">
      <c r="A6" s="14" t="s">
        <v>8</v>
      </c>
      <c r="B6" t="s">
        <v>70</v>
      </c>
      <c r="C6" s="18">
        <v>145</v>
      </c>
      <c r="D6" s="18">
        <v>68.7</v>
      </c>
      <c r="E6" s="18">
        <v>99.9</v>
      </c>
      <c r="F6" s="9">
        <v>80.8</v>
      </c>
      <c r="G6" s="1">
        <v>0.43099999999999999</v>
      </c>
      <c r="H6" s="44">
        <v>17991</v>
      </c>
      <c r="I6" s="44">
        <v>38140</v>
      </c>
      <c r="J6" s="44">
        <v>45019</v>
      </c>
      <c r="K6">
        <v>39557045</v>
      </c>
      <c r="L6" s="48">
        <f t="shared" si="0"/>
        <v>45.481152598734312</v>
      </c>
      <c r="M6" s="50">
        <f t="shared" si="1"/>
        <v>96.417717754195237</v>
      </c>
      <c r="N6" s="51">
        <f t="shared" si="2"/>
        <v>113.80779327677283</v>
      </c>
      <c r="O6" s="53">
        <f t="shared" si="3"/>
        <v>111.99488633205492</v>
      </c>
      <c r="P6" s="47">
        <v>111.99488633205492</v>
      </c>
      <c r="Q6" s="47">
        <f t="shared" si="4"/>
        <v>18.036182485579445</v>
      </c>
      <c r="R6" s="47">
        <f t="shared" si="5"/>
        <v>150.23067089100107</v>
      </c>
      <c r="S6" s="30"/>
      <c r="T6" s="26">
        <f>PEARSON(G2:G52,L2:L52)</f>
        <v>-0.36570132380709824</v>
      </c>
      <c r="U6" s="3" t="s">
        <v>156</v>
      </c>
    </row>
    <row r="7" spans="1:21" ht="17" thickBot="1" x14ac:dyDescent="0.25">
      <c r="A7" s="14" t="s">
        <v>53</v>
      </c>
      <c r="B7" t="s">
        <v>57</v>
      </c>
      <c r="C7" s="20">
        <v>58</v>
      </c>
      <c r="D7" s="21">
        <v>69.599999999999994</v>
      </c>
      <c r="E7" s="21">
        <v>84.2</v>
      </c>
      <c r="F7" s="9">
        <v>80</v>
      </c>
      <c r="G7" s="1">
        <v>0.58799999999999997</v>
      </c>
      <c r="H7" s="44">
        <v>2026</v>
      </c>
      <c r="I7" s="44">
        <v>4520</v>
      </c>
      <c r="J7" s="44">
        <v>5255</v>
      </c>
      <c r="K7">
        <v>5695564</v>
      </c>
      <c r="L7" s="48">
        <f t="shared" si="0"/>
        <v>35.571543046483193</v>
      </c>
      <c r="M7" s="50">
        <f t="shared" si="1"/>
        <v>79.360007191561721</v>
      </c>
      <c r="N7" s="51">
        <f t="shared" si="2"/>
        <v>92.264787122047963</v>
      </c>
      <c r="O7" s="53">
        <f t="shared" si="3"/>
        <v>123.09970384995064</v>
      </c>
      <c r="P7" s="47">
        <v>123.09970384995064</v>
      </c>
      <c r="Q7" s="47">
        <f t="shared" si="4"/>
        <v>16.261061946902654</v>
      </c>
      <c r="R7" s="47">
        <f t="shared" si="5"/>
        <v>159.37808489634747</v>
      </c>
      <c r="S7" s="30"/>
      <c r="T7" s="26">
        <f>PEARSON(G2:G52,M2:M52)</f>
        <v>-0.61971226742876973</v>
      </c>
      <c r="U7" s="3" t="s">
        <v>157</v>
      </c>
    </row>
    <row r="8" spans="1:21" ht="17" thickBot="1" x14ac:dyDescent="0.25">
      <c r="A8" s="14" t="s">
        <v>9</v>
      </c>
      <c r="B8" t="s">
        <v>58</v>
      </c>
      <c r="C8" s="18">
        <v>38</v>
      </c>
      <c r="D8" s="18">
        <v>112</v>
      </c>
      <c r="E8" s="18">
        <v>56.7</v>
      </c>
      <c r="F8" s="9">
        <v>80.400000000000006</v>
      </c>
      <c r="G8" s="1">
        <v>0.79900000000000004</v>
      </c>
      <c r="H8" s="44">
        <v>1882</v>
      </c>
      <c r="I8" s="44">
        <v>3225</v>
      </c>
      <c r="J8" s="44">
        <v>2702</v>
      </c>
      <c r="K8">
        <v>3572665</v>
      </c>
      <c r="L8" s="48">
        <f t="shared" si="0"/>
        <v>52.677762958463781</v>
      </c>
      <c r="M8" s="50">
        <f t="shared" si="1"/>
        <v>90.268748959110354</v>
      </c>
      <c r="N8" s="51">
        <f t="shared" si="2"/>
        <v>75.629816957369357</v>
      </c>
      <c r="O8" s="53">
        <f t="shared" si="3"/>
        <v>71.360255047821468</v>
      </c>
      <c r="P8" s="47">
        <v>71.360255047821468</v>
      </c>
      <c r="Q8" s="47">
        <f t="shared" si="4"/>
        <v>-16.217054263565892</v>
      </c>
      <c r="R8" s="47">
        <f t="shared" si="5"/>
        <v>43.570669500531352</v>
      </c>
      <c r="S8" s="30"/>
      <c r="T8" s="26">
        <f>PEARSON(G2:G53,N2:N53)</f>
        <v>-0.77286433211336558</v>
      </c>
      <c r="U8" s="3" t="s">
        <v>158</v>
      </c>
    </row>
    <row r="9" spans="1:21" ht="17" thickBot="1" x14ac:dyDescent="0.25">
      <c r="A9" s="14" t="s">
        <v>4</v>
      </c>
      <c r="B9" t="s">
        <v>86</v>
      </c>
      <c r="C9" s="18">
        <v>127</v>
      </c>
      <c r="D9" s="18">
        <v>73.400000000000006</v>
      </c>
      <c r="E9" s="18">
        <v>83.2</v>
      </c>
      <c r="F9" s="9">
        <v>77.8</v>
      </c>
      <c r="G9" s="1">
        <v>-0.109</v>
      </c>
      <c r="H9" s="44">
        <v>468</v>
      </c>
      <c r="I9" s="44">
        <v>950</v>
      </c>
      <c r="J9" s="44">
        <v>1130</v>
      </c>
      <c r="K9">
        <v>967171</v>
      </c>
      <c r="L9" s="48">
        <f t="shared" si="0"/>
        <v>48.3885476301502</v>
      </c>
      <c r="M9" s="50">
        <f t="shared" si="1"/>
        <v>98.224615915903186</v>
      </c>
      <c r="N9" s="51">
        <f t="shared" si="2"/>
        <v>116.83559577365327</v>
      </c>
      <c r="O9" s="53">
        <f t="shared" si="3"/>
        <v>102.99145299145299</v>
      </c>
      <c r="P9" s="47">
        <v>102.99145299145299</v>
      </c>
      <c r="Q9" s="47">
        <f t="shared" si="4"/>
        <v>18.94736842105263</v>
      </c>
      <c r="R9" s="47">
        <f t="shared" si="5"/>
        <v>141.45299145299145</v>
      </c>
      <c r="S9" s="30"/>
      <c r="T9" s="26"/>
      <c r="U9" s="3"/>
    </row>
    <row r="10" spans="1:21" ht="17" thickBot="1" x14ac:dyDescent="0.25">
      <c r="A10" s="14" t="s">
        <v>50</v>
      </c>
      <c r="B10" t="s">
        <v>84</v>
      </c>
      <c r="C10" s="18">
        <v>132</v>
      </c>
      <c r="D10" s="18">
        <v>56.4</v>
      </c>
      <c r="E10" s="18">
        <v>112</v>
      </c>
      <c r="F10" s="9">
        <v>78.900000000000006</v>
      </c>
      <c r="G10" s="1">
        <v>-8.6999999999999994E-2</v>
      </c>
      <c r="H10" s="44">
        <v>11079</v>
      </c>
      <c r="I10" s="44">
        <v>25271</v>
      </c>
      <c r="J10" s="44">
        <v>37870</v>
      </c>
      <c r="K10">
        <v>21299325</v>
      </c>
      <c r="L10" s="48">
        <f t="shared" si="0"/>
        <v>52.015732892943788</v>
      </c>
      <c r="M10" s="50">
        <f t="shared" si="1"/>
        <v>118.64695242689616</v>
      </c>
      <c r="N10" s="51">
        <f t="shared" si="2"/>
        <v>177.79906170735458</v>
      </c>
      <c r="O10" s="53">
        <f t="shared" si="3"/>
        <v>128.09820380900803</v>
      </c>
      <c r="P10" s="47">
        <v>128.09820380900803</v>
      </c>
      <c r="Q10" s="47">
        <f t="shared" si="4"/>
        <v>49.855565668157176</v>
      </c>
      <c r="R10" s="47">
        <f t="shared" si="5"/>
        <v>241.81785359689502</v>
      </c>
      <c r="S10" s="30"/>
      <c r="T10" s="27"/>
      <c r="U10" s="8"/>
    </row>
    <row r="11" spans="1:21" ht="17" thickBot="1" x14ac:dyDescent="0.25">
      <c r="A11" s="14" t="s">
        <v>28</v>
      </c>
      <c r="B11" t="s">
        <v>93</v>
      </c>
      <c r="C11" s="16">
        <v>73</v>
      </c>
      <c r="D11" s="16">
        <v>81.7</v>
      </c>
      <c r="E11" s="16">
        <v>136</v>
      </c>
      <c r="F11" s="9">
        <v>77.2</v>
      </c>
      <c r="G11" s="1">
        <v>-0.39400000000000002</v>
      </c>
      <c r="H11" s="44">
        <v>4011</v>
      </c>
      <c r="I11" s="44">
        <v>9699</v>
      </c>
      <c r="J11" s="44">
        <v>13609</v>
      </c>
      <c r="K11">
        <v>10519475</v>
      </c>
      <c r="L11" s="48">
        <f t="shared" si="0"/>
        <v>38.129279265362577</v>
      </c>
      <c r="M11" s="50">
        <f t="shared" si="1"/>
        <v>92.200418747133298</v>
      </c>
      <c r="N11" s="51">
        <f t="shared" si="2"/>
        <v>129.36957405193701</v>
      </c>
      <c r="O11" s="53">
        <f t="shared" si="3"/>
        <v>141.81002243829468</v>
      </c>
      <c r="P11" s="47">
        <v>141.81002243829468</v>
      </c>
      <c r="Q11" s="47">
        <f t="shared" si="4"/>
        <v>40.313434374677804</v>
      </c>
      <c r="R11" s="47">
        <f t="shared" si="5"/>
        <v>239.29194714535029</v>
      </c>
      <c r="S11" s="30"/>
      <c r="T11" s="27"/>
      <c r="U11" s="8"/>
    </row>
    <row r="12" spans="1:21" ht="22" thickBot="1" x14ac:dyDescent="0.3">
      <c r="A12" s="14" t="s">
        <v>16</v>
      </c>
      <c r="B12" t="s">
        <v>54</v>
      </c>
      <c r="C12" s="18">
        <v>301</v>
      </c>
      <c r="D12" s="18">
        <v>16.8</v>
      </c>
      <c r="E12" s="18">
        <v>36.5</v>
      </c>
      <c r="F12" s="9">
        <v>81</v>
      </c>
      <c r="G12" s="1">
        <v>0.88200000000000001</v>
      </c>
      <c r="H12" s="44">
        <v>858</v>
      </c>
      <c r="I12" s="44">
        <v>849</v>
      </c>
      <c r="J12" s="44">
        <v>1115</v>
      </c>
      <c r="K12">
        <v>1420491</v>
      </c>
      <c r="L12" s="48">
        <f t="shared" si="0"/>
        <v>60.401649852058199</v>
      </c>
      <c r="M12" s="50">
        <f t="shared" si="1"/>
        <v>59.768066112351292</v>
      </c>
      <c r="N12" s="51">
        <f t="shared" si="2"/>
        <v>78.493985530355346</v>
      </c>
      <c r="O12" s="53">
        <f t="shared" si="3"/>
        <v>-1.048951048951049</v>
      </c>
      <c r="P12" s="47">
        <v>-1.048951048951049</v>
      </c>
      <c r="Q12" s="47">
        <f t="shared" si="4"/>
        <v>31.33097762073027</v>
      </c>
      <c r="R12" s="47">
        <f t="shared" si="5"/>
        <v>29.953379953379955</v>
      </c>
      <c r="S12" s="30"/>
      <c r="T12" s="36"/>
      <c r="U12" s="37"/>
    </row>
    <row r="13" spans="1:21" ht="17" thickBot="1" x14ac:dyDescent="0.25">
      <c r="A13" s="14" t="s">
        <v>41</v>
      </c>
      <c r="B13" t="s">
        <v>65</v>
      </c>
      <c r="C13" s="18">
        <v>100</v>
      </c>
      <c r="D13" s="18">
        <v>63.9</v>
      </c>
      <c r="E13" s="18">
        <v>112</v>
      </c>
      <c r="F13" s="9">
        <v>79</v>
      </c>
      <c r="G13" s="1">
        <v>0.34899999999999998</v>
      </c>
      <c r="H13" s="44">
        <v>628</v>
      </c>
      <c r="I13" s="44">
        <v>1271</v>
      </c>
      <c r="J13" s="44">
        <v>2129</v>
      </c>
      <c r="K13">
        <v>1754208</v>
      </c>
      <c r="L13" s="48">
        <f t="shared" si="0"/>
        <v>35.799631514620842</v>
      </c>
      <c r="M13" s="50">
        <f t="shared" si="1"/>
        <v>72.454349769240594</v>
      </c>
      <c r="N13" s="51">
        <f t="shared" si="2"/>
        <v>121.36531129717798</v>
      </c>
      <c r="O13" s="53">
        <f t="shared" si="3"/>
        <v>102.38853503184713</v>
      </c>
      <c r="P13" s="47">
        <v>102.38853503184713</v>
      </c>
      <c r="Q13" s="47">
        <f t="shared" si="4"/>
        <v>67.505900865460262</v>
      </c>
      <c r="R13" s="47">
        <f t="shared" si="5"/>
        <v>239.01273885350318</v>
      </c>
      <c r="S13" s="30"/>
    </row>
    <row r="14" spans="1:21" ht="17" thickBot="1" x14ac:dyDescent="0.25">
      <c r="A14" s="14" t="s">
        <v>19</v>
      </c>
      <c r="B14" t="s">
        <v>79</v>
      </c>
      <c r="C14" s="16">
        <v>73</v>
      </c>
      <c r="D14" s="16">
        <v>99.2</v>
      </c>
      <c r="E14" s="16">
        <v>73.400000000000006</v>
      </c>
      <c r="F14" s="9">
        <v>78.8</v>
      </c>
      <c r="G14" s="1">
        <v>0.06</v>
      </c>
      <c r="H14" s="44">
        <v>6332</v>
      </c>
      <c r="I14" s="44">
        <v>15188</v>
      </c>
      <c r="J14" s="44">
        <v>12880</v>
      </c>
      <c r="K14">
        <v>12741080</v>
      </c>
      <c r="L14" s="48">
        <f t="shared" si="0"/>
        <v>49.697513868526059</v>
      </c>
      <c r="M14" s="50">
        <f t="shared" si="1"/>
        <v>119.20496535615506</v>
      </c>
      <c r="N14" s="51">
        <f t="shared" si="2"/>
        <v>101.09033143187234</v>
      </c>
      <c r="O14" s="53">
        <f t="shared" si="3"/>
        <v>139.86102337334177</v>
      </c>
      <c r="P14" s="47">
        <v>139.86102337334177</v>
      </c>
      <c r="Q14" s="47">
        <f t="shared" si="4"/>
        <v>-15.196207532262312</v>
      </c>
      <c r="R14" s="47">
        <f t="shared" si="5"/>
        <v>103.41124447252054</v>
      </c>
      <c r="S14" s="30"/>
    </row>
    <row r="15" spans="1:21" ht="17" thickBot="1" x14ac:dyDescent="0.25">
      <c r="A15" s="14" t="s">
        <v>29</v>
      </c>
      <c r="B15" t="s">
        <v>94</v>
      </c>
      <c r="C15" s="16">
        <v>105</v>
      </c>
      <c r="D15" s="16">
        <v>103</v>
      </c>
      <c r="E15" s="16">
        <v>107</v>
      </c>
      <c r="F15" s="9">
        <v>76.8</v>
      </c>
      <c r="G15" s="1">
        <v>-0.432</v>
      </c>
      <c r="H15" s="44">
        <v>4095</v>
      </c>
      <c r="I15" s="44">
        <v>8728</v>
      </c>
      <c r="J15" s="44">
        <v>9070</v>
      </c>
      <c r="K15">
        <v>6691878</v>
      </c>
      <c r="L15" s="48">
        <f t="shared" si="0"/>
        <v>61.193584222545603</v>
      </c>
      <c r="M15" s="50">
        <f t="shared" si="1"/>
        <v>130.42676510241222</v>
      </c>
      <c r="N15" s="51">
        <f t="shared" si="2"/>
        <v>135.53743807044899</v>
      </c>
      <c r="O15" s="53">
        <f t="shared" si="3"/>
        <v>113.13797313797313</v>
      </c>
      <c r="P15" s="47">
        <v>113.13797313797313</v>
      </c>
      <c r="Q15" s="47">
        <f t="shared" si="4"/>
        <v>3.9184234647112741</v>
      </c>
      <c r="R15" s="47">
        <f t="shared" si="5"/>
        <v>121.48962148962148</v>
      </c>
      <c r="S15" s="30"/>
    </row>
    <row r="16" spans="1:21" ht="17" thickBot="1" x14ac:dyDescent="0.25">
      <c r="A16" s="14" t="s">
        <v>51</v>
      </c>
      <c r="B16" t="s">
        <v>73</v>
      </c>
      <c r="C16" s="18">
        <v>235</v>
      </c>
      <c r="D16" s="18">
        <v>99</v>
      </c>
      <c r="E16" s="18">
        <v>75.900000000000006</v>
      </c>
      <c r="F16" s="9">
        <v>79.2</v>
      </c>
      <c r="G16" s="1">
        <v>0.33600000000000002</v>
      </c>
      <c r="H16" s="44">
        <v>1900</v>
      </c>
      <c r="I16" s="44">
        <v>3459</v>
      </c>
      <c r="J16" s="44">
        <v>3064</v>
      </c>
      <c r="K16">
        <v>3156145</v>
      </c>
      <c r="L16" s="48">
        <f t="shared" si="0"/>
        <v>60.200022495797882</v>
      </c>
      <c r="M16" s="50">
        <f t="shared" si="1"/>
        <v>109.59572516471835</v>
      </c>
      <c r="N16" s="51">
        <f t="shared" si="2"/>
        <v>97.080457330065627</v>
      </c>
      <c r="O16" s="53">
        <f t="shared" si="3"/>
        <v>82.05263157894737</v>
      </c>
      <c r="P16" s="47">
        <v>82.05263157894737</v>
      </c>
      <c r="Q16" s="47">
        <f t="shared" si="4"/>
        <v>-11.419485400404742</v>
      </c>
      <c r="R16" s="47">
        <f t="shared" si="5"/>
        <v>61.263157894736842</v>
      </c>
      <c r="S16" s="30"/>
    </row>
    <row r="17" spans="1:22" ht="22" thickBot="1" x14ac:dyDescent="0.3">
      <c r="A17" s="14" t="s">
        <v>27</v>
      </c>
      <c r="B17" t="s">
        <v>83</v>
      </c>
      <c r="C17" s="16">
        <v>291</v>
      </c>
      <c r="D17" s="16">
        <v>90.5</v>
      </c>
      <c r="E17" s="16">
        <v>103</v>
      </c>
      <c r="F17" s="9">
        <v>78</v>
      </c>
      <c r="G17" s="1">
        <v>3.5999999999999997E-2</v>
      </c>
      <c r="H17" s="44">
        <v>1587</v>
      </c>
      <c r="I17" s="44">
        <v>3152</v>
      </c>
      <c r="J17" s="44">
        <v>3337</v>
      </c>
      <c r="K17">
        <v>2911505</v>
      </c>
      <c r="L17" s="48">
        <f t="shared" si="0"/>
        <v>54.507891966525904</v>
      </c>
      <c r="M17" s="50">
        <f t="shared" si="1"/>
        <v>108.26016098203506</v>
      </c>
      <c r="N17" s="51">
        <f t="shared" si="2"/>
        <v>114.61426307013039</v>
      </c>
      <c r="O17" s="53">
        <f t="shared" si="3"/>
        <v>98.613736609955893</v>
      </c>
      <c r="P17" s="47">
        <v>98.613736609955893</v>
      </c>
      <c r="Q17" s="47">
        <f t="shared" si="4"/>
        <v>5.8692893401015231</v>
      </c>
      <c r="R17" s="47">
        <f t="shared" si="5"/>
        <v>110.27095148078135</v>
      </c>
      <c r="S17" s="30"/>
      <c r="T17" s="36"/>
      <c r="U17" s="37"/>
    </row>
    <row r="18" spans="1:22" ht="20" thickBot="1" x14ac:dyDescent="0.3">
      <c r="A18" s="14" t="s">
        <v>21</v>
      </c>
      <c r="B18" t="s">
        <v>100</v>
      </c>
      <c r="C18" s="16">
        <v>297</v>
      </c>
      <c r="D18" s="16">
        <v>74.2</v>
      </c>
      <c r="E18" s="16">
        <v>137</v>
      </c>
      <c r="F18" s="9">
        <v>75.3</v>
      </c>
      <c r="G18" s="1">
        <v>-0.62</v>
      </c>
      <c r="H18" s="44">
        <v>3638</v>
      </c>
      <c r="I18" s="44">
        <v>6062</v>
      </c>
      <c r="J18" s="44">
        <v>8350</v>
      </c>
      <c r="K18">
        <v>4468402</v>
      </c>
      <c r="L18" s="48">
        <f t="shared" si="0"/>
        <v>81.41613041977871</v>
      </c>
      <c r="M18" s="50">
        <f t="shared" si="1"/>
        <v>135.66371154609635</v>
      </c>
      <c r="N18" s="51">
        <f t="shared" si="2"/>
        <v>186.8676990118615</v>
      </c>
      <c r="O18" s="53">
        <f t="shared" si="3"/>
        <v>66.630016492578335</v>
      </c>
      <c r="P18" s="47">
        <v>66.630016492578335</v>
      </c>
      <c r="Q18" s="47">
        <f t="shared" si="4"/>
        <v>37.743319036621578</v>
      </c>
      <c r="R18" s="47">
        <f t="shared" si="5"/>
        <v>129.52171522814734</v>
      </c>
      <c r="S18" s="30"/>
      <c r="T18" s="31"/>
      <c r="U18" s="32"/>
      <c r="V18" s="33"/>
    </row>
    <row r="19" spans="1:22" ht="20" thickBot="1" x14ac:dyDescent="0.3">
      <c r="A19" s="14" t="s">
        <v>25</v>
      </c>
      <c r="B19" t="s">
        <v>99</v>
      </c>
      <c r="C19" s="16">
        <v>26</v>
      </c>
      <c r="D19" s="16">
        <v>118</v>
      </c>
      <c r="E19" s="16">
        <v>117</v>
      </c>
      <c r="F19" s="9">
        <v>75.599999999999994</v>
      </c>
      <c r="G19" s="1">
        <v>-1.0209999999999999</v>
      </c>
      <c r="H19" s="44">
        <v>1896</v>
      </c>
      <c r="I19" s="44">
        <v>5831</v>
      </c>
      <c r="J19" s="44">
        <v>5623</v>
      </c>
      <c r="K19">
        <v>4659978</v>
      </c>
      <c r="L19" s="48">
        <f t="shared" si="0"/>
        <v>40.686887362987548</v>
      </c>
      <c r="M19" s="50">
        <f t="shared" si="1"/>
        <v>125.12934610420908</v>
      </c>
      <c r="N19" s="51">
        <f t="shared" si="2"/>
        <v>120.6658057183961</v>
      </c>
      <c r="O19" s="53">
        <f t="shared" si="3"/>
        <v>207.542194092827</v>
      </c>
      <c r="P19" s="47">
        <v>207.542194092827</v>
      </c>
      <c r="Q19" s="47">
        <f t="shared" si="4"/>
        <v>-3.5671411421711543</v>
      </c>
      <c r="R19" s="47">
        <f t="shared" si="5"/>
        <v>196.5717299578059</v>
      </c>
      <c r="S19" s="30"/>
      <c r="T19" s="34"/>
      <c r="U19" s="35"/>
      <c r="V19" s="33"/>
    </row>
    <row r="20" spans="1:22" ht="17" thickBot="1" x14ac:dyDescent="0.25">
      <c r="A20" s="14" t="s">
        <v>10</v>
      </c>
      <c r="B20" t="s">
        <v>78</v>
      </c>
      <c r="C20" s="18">
        <v>260</v>
      </c>
      <c r="D20" s="18">
        <v>20.2</v>
      </c>
      <c r="E20" s="18">
        <v>66.2</v>
      </c>
      <c r="F20" s="9">
        <v>78.599999999999994</v>
      </c>
      <c r="G20" s="1">
        <v>0.34899999999999998</v>
      </c>
      <c r="H20" s="44">
        <v>1170</v>
      </c>
      <c r="I20" s="44">
        <v>1056</v>
      </c>
      <c r="J20" s="44">
        <v>1317</v>
      </c>
      <c r="K20">
        <v>1338404</v>
      </c>
      <c r="L20" s="48">
        <f t="shared" si="0"/>
        <v>87.417551053344127</v>
      </c>
      <c r="M20" s="50">
        <f t="shared" si="1"/>
        <v>78.89994351481316</v>
      </c>
      <c r="N20" s="51">
        <f t="shared" si="2"/>
        <v>98.400781826713015</v>
      </c>
      <c r="O20" s="53">
        <f t="shared" si="3"/>
        <v>-9.7435897435897427</v>
      </c>
      <c r="P20" s="47">
        <v>-9.7435897435897427</v>
      </c>
      <c r="Q20" s="47">
        <f t="shared" si="4"/>
        <v>24.71590909090909</v>
      </c>
      <c r="R20" s="47">
        <f t="shared" si="5"/>
        <v>12.564102564102564</v>
      </c>
      <c r="S20" s="30"/>
    </row>
    <row r="21" spans="1:22" ht="17" thickBot="1" x14ac:dyDescent="0.25">
      <c r="A21" s="14" t="s">
        <v>26</v>
      </c>
      <c r="B21" t="s">
        <v>76</v>
      </c>
      <c r="C21" s="16">
        <v>120</v>
      </c>
      <c r="D21" s="16">
        <v>80.900000000000006</v>
      </c>
      <c r="E21" s="16">
        <v>71.2</v>
      </c>
      <c r="F21" s="9">
        <v>78.5</v>
      </c>
      <c r="G21" s="1">
        <v>0.30599999999999999</v>
      </c>
      <c r="H21" s="44">
        <v>3074</v>
      </c>
      <c r="I21" s="44">
        <v>6078</v>
      </c>
      <c r="J21" s="44">
        <v>5765</v>
      </c>
      <c r="K21">
        <v>6042718</v>
      </c>
      <c r="L21" s="48">
        <f t="shared" si="0"/>
        <v>50.871147718625956</v>
      </c>
      <c r="M21" s="50">
        <f t="shared" si="1"/>
        <v>100.58387632849985</v>
      </c>
      <c r="N21" s="51">
        <f t="shared" si="2"/>
        <v>95.404088027937092</v>
      </c>
      <c r="O21" s="53">
        <f t="shared" si="3"/>
        <v>97.722836694860121</v>
      </c>
      <c r="P21" s="47">
        <v>97.722836694860121</v>
      </c>
      <c r="Q21" s="47">
        <f t="shared" si="4"/>
        <v>-5.1497203027311613</v>
      </c>
      <c r="R21" s="47">
        <f t="shared" si="5"/>
        <v>87.540663630448933</v>
      </c>
      <c r="S21" s="30"/>
    </row>
    <row r="22" spans="1:22" ht="17" thickBot="1" x14ac:dyDescent="0.25">
      <c r="A22" s="14" t="s">
        <v>15</v>
      </c>
      <c r="B22" t="s">
        <v>55</v>
      </c>
      <c r="C22" s="18">
        <v>44</v>
      </c>
      <c r="D22" s="18">
        <v>100</v>
      </c>
      <c r="E22" s="18">
        <v>54.6</v>
      </c>
      <c r="F22" s="9">
        <v>80.099999999999994</v>
      </c>
      <c r="G22" s="1">
        <v>0.86599999999999999</v>
      </c>
      <c r="H22" s="44">
        <v>3955</v>
      </c>
      <c r="I22" s="44">
        <v>7595</v>
      </c>
      <c r="J22" s="44">
        <v>5631</v>
      </c>
      <c r="K22">
        <v>6902149</v>
      </c>
      <c r="L22" s="48">
        <f t="shared" si="0"/>
        <v>57.300994226580734</v>
      </c>
      <c r="M22" s="50">
        <f t="shared" si="1"/>
        <v>110.03819245281433</v>
      </c>
      <c r="N22" s="51">
        <f t="shared" si="2"/>
        <v>81.583286596681702</v>
      </c>
      <c r="O22" s="53">
        <f t="shared" si="3"/>
        <v>92.035398230088489</v>
      </c>
      <c r="P22" s="47">
        <v>92.035398230088489</v>
      </c>
      <c r="Q22" s="47">
        <f t="shared" si="4"/>
        <v>-25.859117840684661</v>
      </c>
      <c r="R22" s="47">
        <f t="shared" si="5"/>
        <v>42.376738305941849</v>
      </c>
      <c r="S22" s="30"/>
    </row>
    <row r="23" spans="1:22" ht="20" thickBot="1" x14ac:dyDescent="0.3">
      <c r="A23" s="14" t="s">
        <v>14</v>
      </c>
      <c r="B23" t="s">
        <v>88</v>
      </c>
      <c r="C23" s="18">
        <v>44</v>
      </c>
      <c r="D23" s="18">
        <v>85.9</v>
      </c>
      <c r="E23" s="18">
        <v>107</v>
      </c>
      <c r="F23" s="9">
        <v>77.7</v>
      </c>
      <c r="G23" s="1">
        <v>-0.19400000000000001</v>
      </c>
      <c r="H23" s="44">
        <v>5382</v>
      </c>
      <c r="I23" s="44">
        <v>11934</v>
      </c>
      <c r="J23" s="44">
        <v>13431</v>
      </c>
      <c r="K23">
        <v>9995915</v>
      </c>
      <c r="L23" s="48">
        <f t="shared" si="0"/>
        <v>53.84199445473476</v>
      </c>
      <c r="M23" s="50">
        <f t="shared" si="1"/>
        <v>119.38877031267273</v>
      </c>
      <c r="N23" s="51">
        <f t="shared" si="2"/>
        <v>134.36488805677118</v>
      </c>
      <c r="O23" s="53">
        <f t="shared" si="3"/>
        <v>121.73913043478261</v>
      </c>
      <c r="P23" s="47">
        <v>121.73913043478261</v>
      </c>
      <c r="Q23" s="47">
        <f t="shared" si="4"/>
        <v>12.543991955756661</v>
      </c>
      <c r="R23" s="47">
        <f t="shared" si="5"/>
        <v>149.55406911928651</v>
      </c>
      <c r="S23" s="30"/>
      <c r="T23" s="31"/>
      <c r="U23" s="32"/>
    </row>
    <row r="24" spans="1:22" ht="17" thickBot="1" x14ac:dyDescent="0.25">
      <c r="A24" s="14" t="s">
        <v>13</v>
      </c>
      <c r="B24" t="s">
        <v>59</v>
      </c>
      <c r="C24" s="18">
        <v>380</v>
      </c>
      <c r="D24" s="18">
        <v>71.900000000000006</v>
      </c>
      <c r="E24" s="18">
        <v>64.099999999999994</v>
      </c>
      <c r="F24" s="9">
        <v>80.5</v>
      </c>
      <c r="G24" s="1">
        <v>0.66500000000000004</v>
      </c>
      <c r="H24" s="44">
        <v>2730</v>
      </c>
      <c r="I24" s="44">
        <v>4781</v>
      </c>
      <c r="J24" s="44">
        <v>4695</v>
      </c>
      <c r="K24">
        <v>5611179</v>
      </c>
      <c r="L24" s="48">
        <f t="shared" si="0"/>
        <v>48.652876694897813</v>
      </c>
      <c r="M24" s="50">
        <f t="shared" si="1"/>
        <v>85.204909699013342</v>
      </c>
      <c r="N24" s="51">
        <f t="shared" si="2"/>
        <v>83.672254975291295</v>
      </c>
      <c r="O24" s="53">
        <f t="shared" si="3"/>
        <v>75.128205128205124</v>
      </c>
      <c r="P24" s="47">
        <v>75.128205128205124</v>
      </c>
      <c r="Q24" s="47">
        <f t="shared" si="4"/>
        <v>-1.7987868646726626</v>
      </c>
      <c r="R24" s="47">
        <f t="shared" si="5"/>
        <v>71.978021978021971</v>
      </c>
      <c r="S24" s="30"/>
      <c r="T24" s="28"/>
      <c r="U24" s="24"/>
    </row>
    <row r="25" spans="1:22" ht="17" thickBot="1" x14ac:dyDescent="0.25">
      <c r="A25" s="14" t="s">
        <v>43</v>
      </c>
      <c r="B25" t="s">
        <v>103</v>
      </c>
      <c r="C25" s="18">
        <v>166</v>
      </c>
      <c r="D25" s="18">
        <v>124</v>
      </c>
      <c r="E25" s="18">
        <v>146</v>
      </c>
      <c r="F25" s="9">
        <v>74.599999999999994</v>
      </c>
      <c r="G25" s="1">
        <v>-1.01</v>
      </c>
      <c r="H25" s="44">
        <v>2251</v>
      </c>
      <c r="I25" s="44">
        <v>5155</v>
      </c>
      <c r="J25" s="44">
        <v>5382</v>
      </c>
      <c r="K25">
        <v>2986530</v>
      </c>
      <c r="L25" s="48">
        <f t="shared" si="0"/>
        <v>75.371752502067622</v>
      </c>
      <c r="M25" s="50">
        <f t="shared" si="1"/>
        <v>172.60834480149202</v>
      </c>
      <c r="N25" s="51">
        <f t="shared" si="2"/>
        <v>180.20913903426384</v>
      </c>
      <c r="O25" s="53">
        <f t="shared" si="3"/>
        <v>129.00932918702799</v>
      </c>
      <c r="P25" s="47">
        <v>129.00932918702799</v>
      </c>
      <c r="Q25" s="47">
        <f t="shared" si="4"/>
        <v>4.40349175557711</v>
      </c>
      <c r="R25" s="47">
        <f t="shared" si="5"/>
        <v>139.0937361172812</v>
      </c>
      <c r="S25" s="30"/>
    </row>
    <row r="26" spans="1:22" ht="17" thickBot="1" x14ac:dyDescent="0.25">
      <c r="A26" s="14" t="s">
        <v>40</v>
      </c>
      <c r="B26" t="s">
        <v>91</v>
      </c>
      <c r="C26" s="18">
        <v>175</v>
      </c>
      <c r="D26" s="18">
        <v>87.1</v>
      </c>
      <c r="E26" s="18">
        <v>101</v>
      </c>
      <c r="F26" s="9">
        <v>76.599999999999994</v>
      </c>
      <c r="G26" s="1">
        <v>-0.34499999999999997</v>
      </c>
      <c r="H26" s="44">
        <v>3282</v>
      </c>
      <c r="I26" s="44">
        <v>6703</v>
      </c>
      <c r="J26" s="44">
        <v>7510</v>
      </c>
      <c r="K26">
        <v>6126452</v>
      </c>
      <c r="L26" s="48">
        <f t="shared" si="0"/>
        <v>53.570973868725325</v>
      </c>
      <c r="M26" s="50">
        <f t="shared" si="1"/>
        <v>109.41079763621751</v>
      </c>
      <c r="N26" s="51">
        <f t="shared" si="2"/>
        <v>122.58318517797903</v>
      </c>
      <c r="O26" s="53">
        <f t="shared" si="3"/>
        <v>104.2352224253504</v>
      </c>
      <c r="P26" s="47">
        <v>104.2352224253504</v>
      </c>
      <c r="Q26" s="47">
        <f t="shared" si="4"/>
        <v>12.039385349843354</v>
      </c>
      <c r="R26" s="47">
        <f t="shared" si="5"/>
        <v>128.82388787324803</v>
      </c>
      <c r="S26" s="30"/>
    </row>
    <row r="27" spans="1:22" ht="17" thickBot="1" x14ac:dyDescent="0.25">
      <c r="A27" s="14" t="s">
        <v>42</v>
      </c>
      <c r="B27" t="s">
        <v>66</v>
      </c>
      <c r="C27" s="18">
        <v>315</v>
      </c>
      <c r="D27" s="18">
        <v>75.5</v>
      </c>
      <c r="E27" s="18">
        <v>109</v>
      </c>
      <c r="F27" s="9">
        <v>78.7</v>
      </c>
      <c r="G27" s="1">
        <v>0.29499999999999998</v>
      </c>
      <c r="H27" s="44">
        <v>523</v>
      </c>
      <c r="I27" s="44">
        <v>1086</v>
      </c>
      <c r="J27" s="44">
        <v>1470</v>
      </c>
      <c r="K27">
        <v>1062305</v>
      </c>
      <c r="L27" s="48">
        <f t="shared" si="0"/>
        <v>49.232565035465335</v>
      </c>
      <c r="M27" s="50">
        <f t="shared" si="1"/>
        <v>102.2305270143697</v>
      </c>
      <c r="N27" s="51">
        <f t="shared" si="2"/>
        <v>138.3783376713844</v>
      </c>
      <c r="O27" s="53">
        <f t="shared" si="3"/>
        <v>107.64818355640536</v>
      </c>
      <c r="P27" s="47">
        <v>107.64818355640536</v>
      </c>
      <c r="Q27" s="47">
        <f t="shared" si="4"/>
        <v>35.35911602209945</v>
      </c>
      <c r="R27" s="47">
        <f t="shared" si="5"/>
        <v>181.07074569789674</v>
      </c>
      <c r="S27" s="30"/>
    </row>
    <row r="28" spans="1:22" ht="17" thickBot="1" x14ac:dyDescent="0.25">
      <c r="A28" s="14" t="s">
        <v>38</v>
      </c>
      <c r="B28" t="s">
        <v>68</v>
      </c>
      <c r="C28" s="16">
        <v>379</v>
      </c>
      <c r="D28" s="16">
        <v>84.4</v>
      </c>
      <c r="E28" s="16">
        <v>69</v>
      </c>
      <c r="F28" s="9">
        <v>79.099999999999994</v>
      </c>
      <c r="G28" s="1">
        <v>0.379</v>
      </c>
      <c r="H28" s="44">
        <v>1138</v>
      </c>
      <c r="I28" s="44">
        <v>1976</v>
      </c>
      <c r="J28" s="44">
        <v>1947</v>
      </c>
      <c r="K28">
        <v>1929268</v>
      </c>
      <c r="L28" s="48">
        <f t="shared" si="0"/>
        <v>58.986102501052216</v>
      </c>
      <c r="M28" s="50">
        <f t="shared" si="1"/>
        <v>102.42226585419962</v>
      </c>
      <c r="N28" s="51">
        <f t="shared" si="2"/>
        <v>100.91910506990216</v>
      </c>
      <c r="O28" s="53">
        <f t="shared" si="3"/>
        <v>73.637961335676621</v>
      </c>
      <c r="P28" s="47">
        <v>73.637961335676621</v>
      </c>
      <c r="Q28" s="47">
        <f t="shared" si="4"/>
        <v>-1.4676113360323886</v>
      </c>
      <c r="R28" s="47">
        <f t="shared" si="5"/>
        <v>71.0896309314587</v>
      </c>
      <c r="S28" s="30"/>
    </row>
    <row r="29" spans="1:22" ht="17" thickBot="1" x14ac:dyDescent="0.25">
      <c r="A29" s="14" t="s">
        <v>22</v>
      </c>
      <c r="B29" t="s">
        <v>87</v>
      </c>
      <c r="C29" s="16">
        <v>98</v>
      </c>
      <c r="D29" s="16">
        <v>88.4</v>
      </c>
      <c r="E29" s="16">
        <v>142</v>
      </c>
      <c r="F29" s="9">
        <v>77.900000000000006</v>
      </c>
      <c r="G29" s="1">
        <v>-0.26700000000000002</v>
      </c>
      <c r="H29" s="44">
        <v>1483</v>
      </c>
      <c r="I29" s="44">
        <v>4283</v>
      </c>
      <c r="J29" s="44">
        <v>5641</v>
      </c>
      <c r="K29">
        <v>3034392</v>
      </c>
      <c r="L29" s="48">
        <f t="shared" si="0"/>
        <v>48.873052657665852</v>
      </c>
      <c r="M29" s="50">
        <f t="shared" si="1"/>
        <v>141.14853980632694</v>
      </c>
      <c r="N29" s="51">
        <f t="shared" si="2"/>
        <v>185.90215107342755</v>
      </c>
      <c r="O29" s="53">
        <f t="shared" si="3"/>
        <v>188.80647336480109</v>
      </c>
      <c r="P29" s="47">
        <v>188.80647336480109</v>
      </c>
      <c r="Q29" s="47">
        <f t="shared" si="4"/>
        <v>31.70674760681765</v>
      </c>
      <c r="R29" s="47">
        <f t="shared" si="5"/>
        <v>280.37761294672958</v>
      </c>
      <c r="S29" s="30"/>
    </row>
    <row r="30" spans="1:22" ht="17" thickBot="1" x14ac:dyDescent="0.25">
      <c r="A30" s="14" t="s">
        <v>30</v>
      </c>
      <c r="B30" t="s">
        <v>60</v>
      </c>
      <c r="C30" s="16">
        <v>201</v>
      </c>
      <c r="D30" s="16">
        <v>40.9</v>
      </c>
      <c r="E30" s="16">
        <v>60.2</v>
      </c>
      <c r="F30" s="9">
        <v>79.099999999999994</v>
      </c>
      <c r="G30" s="1">
        <v>0.69199999999999995</v>
      </c>
      <c r="H30" s="44">
        <v>715</v>
      </c>
      <c r="I30" s="44">
        <v>864</v>
      </c>
      <c r="J30" s="44">
        <v>1101</v>
      </c>
      <c r="K30">
        <v>1356458</v>
      </c>
      <c r="L30" s="48">
        <f t="shared" si="0"/>
        <v>52.710810065626802</v>
      </c>
      <c r="M30" s="50">
        <f t="shared" si="1"/>
        <v>63.695300554827355</v>
      </c>
      <c r="N30" s="51">
        <f t="shared" si="2"/>
        <v>81.167275359797358</v>
      </c>
      <c r="O30" s="53">
        <f t="shared" si="3"/>
        <v>20.83916083916084</v>
      </c>
      <c r="P30" s="47">
        <v>20.83916083916084</v>
      </c>
      <c r="Q30" s="47">
        <f t="shared" si="4"/>
        <v>27.430555555555557</v>
      </c>
      <c r="R30" s="47">
        <f t="shared" si="5"/>
        <v>53.986013986013987</v>
      </c>
      <c r="S30" s="30"/>
    </row>
    <row r="31" spans="1:22" ht="17" thickBot="1" x14ac:dyDescent="0.25">
      <c r="A31" s="14" t="s">
        <v>12</v>
      </c>
      <c r="B31" t="s">
        <v>64</v>
      </c>
      <c r="C31" s="18">
        <v>18</v>
      </c>
      <c r="D31" s="18">
        <v>142</v>
      </c>
      <c r="E31" s="18">
        <v>71.900000000000006</v>
      </c>
      <c r="F31" s="9">
        <v>79.8</v>
      </c>
      <c r="G31" s="1">
        <v>0.46</v>
      </c>
      <c r="H31" s="44">
        <v>3820</v>
      </c>
      <c r="I31" s="44">
        <v>13292</v>
      </c>
      <c r="J31" s="44">
        <v>8568</v>
      </c>
      <c r="K31">
        <v>8908520</v>
      </c>
      <c r="L31" s="48">
        <f t="shared" si="0"/>
        <v>42.880298859967759</v>
      </c>
      <c r="M31" s="50">
        <f t="shared" si="1"/>
        <v>149.20547969808678</v>
      </c>
      <c r="N31" s="51">
        <f t="shared" si="2"/>
        <v>96.177591788535025</v>
      </c>
      <c r="O31" s="53">
        <f t="shared" si="3"/>
        <v>247.95811518324606</v>
      </c>
      <c r="P31" s="47">
        <v>247.95811518324606</v>
      </c>
      <c r="Q31" s="47">
        <f t="shared" si="4"/>
        <v>-35.540174541077342</v>
      </c>
      <c r="R31" s="47">
        <f t="shared" si="5"/>
        <v>124.29319371727749</v>
      </c>
      <c r="S31" s="30"/>
    </row>
    <row r="32" spans="1:22" ht="22" thickBot="1" x14ac:dyDescent="0.3">
      <c r="A32" s="14" t="s">
        <v>20</v>
      </c>
      <c r="B32" t="s">
        <v>82</v>
      </c>
      <c r="C32" s="16">
        <v>171</v>
      </c>
      <c r="D32" s="16">
        <v>106</v>
      </c>
      <c r="E32" s="16">
        <v>136</v>
      </c>
      <c r="F32" s="9">
        <v>77.2</v>
      </c>
      <c r="G32" s="1">
        <v>-0.20399999999999999</v>
      </c>
      <c r="H32" s="44">
        <v>1059</v>
      </c>
      <c r="I32" s="44">
        <v>2776</v>
      </c>
      <c r="J32" s="44">
        <v>3370</v>
      </c>
      <c r="K32">
        <v>2095428</v>
      </c>
      <c r="L32" s="48">
        <f t="shared" si="0"/>
        <v>50.538601183147307</v>
      </c>
      <c r="M32" s="50">
        <f t="shared" si="1"/>
        <v>132.47890168500183</v>
      </c>
      <c r="N32" s="51">
        <f t="shared" si="2"/>
        <v>160.82633237696547</v>
      </c>
      <c r="O32" s="53">
        <f t="shared" si="3"/>
        <v>162.13408876298394</v>
      </c>
      <c r="P32" s="47">
        <v>162.13408876298394</v>
      </c>
      <c r="Q32" s="47">
        <f t="shared" si="4"/>
        <v>21.397694524495677</v>
      </c>
      <c r="R32" s="47">
        <f t="shared" si="5"/>
        <v>218.2247403210576</v>
      </c>
      <c r="S32" s="30"/>
      <c r="T32" s="38"/>
      <c r="U32" s="39"/>
    </row>
    <row r="33" spans="1:21" ht="22" thickBot="1" x14ac:dyDescent="0.3">
      <c r="A33" s="14" t="s">
        <v>6</v>
      </c>
      <c r="B33" t="s">
        <v>72</v>
      </c>
      <c r="C33" s="18">
        <v>12</v>
      </c>
      <c r="D33" s="18">
        <v>139</v>
      </c>
      <c r="E33" s="18">
        <v>83.9</v>
      </c>
      <c r="F33" s="9">
        <v>80.5</v>
      </c>
      <c r="G33" s="1">
        <v>0.47599999999999998</v>
      </c>
      <c r="H33" s="44">
        <v>7836</v>
      </c>
      <c r="I33" s="44">
        <v>14841</v>
      </c>
      <c r="J33" s="44">
        <v>13453</v>
      </c>
      <c r="K33">
        <v>19542209</v>
      </c>
      <c r="L33" s="48">
        <f t="shared" si="0"/>
        <v>40.097821080513469</v>
      </c>
      <c r="M33" s="50">
        <f t="shared" si="1"/>
        <v>75.94330814904292</v>
      </c>
      <c r="N33" s="51">
        <f t="shared" si="2"/>
        <v>68.840733409411399</v>
      </c>
      <c r="O33" s="53">
        <f t="shared" si="3"/>
        <v>89.395099540581924</v>
      </c>
      <c r="P33" s="47">
        <v>89.395099540581924</v>
      </c>
      <c r="Q33" s="47">
        <f t="shared" si="4"/>
        <v>-9.3524695101408266</v>
      </c>
      <c r="R33" s="47">
        <f t="shared" si="5"/>
        <v>71.681980602348133</v>
      </c>
      <c r="S33" s="30"/>
      <c r="T33" s="36"/>
      <c r="U33" s="37"/>
    </row>
    <row r="34" spans="1:21" ht="22" thickBot="1" x14ac:dyDescent="0.3">
      <c r="A34" s="14" t="s">
        <v>24</v>
      </c>
      <c r="B34" t="s">
        <v>90</v>
      </c>
      <c r="C34" s="16">
        <v>252</v>
      </c>
      <c r="D34" s="16">
        <v>60.4</v>
      </c>
      <c r="E34" s="16">
        <v>108</v>
      </c>
      <c r="F34" s="9">
        <v>77.599999999999994</v>
      </c>
      <c r="G34" s="1">
        <v>-0.191</v>
      </c>
      <c r="H34" s="44">
        <v>5532</v>
      </c>
      <c r="I34" s="44">
        <v>9854</v>
      </c>
      <c r="J34" s="44">
        <v>14088</v>
      </c>
      <c r="K34">
        <v>10383620</v>
      </c>
      <c r="L34" s="48">
        <f t="shared" si="0"/>
        <v>53.276217735240699</v>
      </c>
      <c r="M34" s="50">
        <f t="shared" si="1"/>
        <v>94.899466659989486</v>
      </c>
      <c r="N34" s="51">
        <f t="shared" si="2"/>
        <v>135.67522694397522</v>
      </c>
      <c r="O34" s="53">
        <f t="shared" si="3"/>
        <v>78.127259580621839</v>
      </c>
      <c r="P34" s="47">
        <v>78.127259580621839</v>
      </c>
      <c r="Q34" s="47">
        <f t="shared" si="4"/>
        <v>42.967322914552469</v>
      </c>
      <c r="R34" s="47">
        <f t="shared" si="5"/>
        <v>154.66377440347071</v>
      </c>
      <c r="S34" s="30"/>
      <c r="T34" s="36"/>
      <c r="U34" s="37"/>
    </row>
    <row r="35" spans="1:21" ht="22" thickBot="1" x14ac:dyDescent="0.3">
      <c r="A35" s="14" t="s">
        <v>35</v>
      </c>
      <c r="B35" t="s">
        <v>67</v>
      </c>
      <c r="C35" s="16">
        <v>339</v>
      </c>
      <c r="D35" s="16">
        <v>122</v>
      </c>
      <c r="E35" s="16">
        <v>70.900000000000006</v>
      </c>
      <c r="F35" s="9">
        <v>79.3</v>
      </c>
      <c r="G35" s="1">
        <v>0.41599999999999998</v>
      </c>
      <c r="H35" s="44">
        <v>477</v>
      </c>
      <c r="I35" s="44">
        <v>1070</v>
      </c>
      <c r="J35" s="44">
        <v>840</v>
      </c>
      <c r="K35">
        <v>760077</v>
      </c>
      <c r="L35" s="48">
        <f t="shared" si="0"/>
        <v>62.756799640036469</v>
      </c>
      <c r="M35" s="50">
        <f t="shared" si="1"/>
        <v>140.77521093257656</v>
      </c>
      <c r="N35" s="51">
        <f t="shared" si="2"/>
        <v>110.51511886295731</v>
      </c>
      <c r="O35" s="53">
        <f t="shared" si="3"/>
        <v>124.31865828092243</v>
      </c>
      <c r="P35" s="47">
        <v>124.31865828092243</v>
      </c>
      <c r="Q35" s="47">
        <f t="shared" si="4"/>
        <v>-21.495327102803738</v>
      </c>
      <c r="R35" s="47">
        <f t="shared" si="5"/>
        <v>76.100628930817606</v>
      </c>
      <c r="S35" s="30"/>
      <c r="T35" s="36"/>
      <c r="U35" s="37"/>
    </row>
    <row r="36" spans="1:21" ht="22" thickBot="1" x14ac:dyDescent="0.3">
      <c r="A36" s="14" t="s">
        <v>23</v>
      </c>
      <c r="B36" t="s">
        <v>95</v>
      </c>
      <c r="C36" s="16">
        <v>180</v>
      </c>
      <c r="D36" s="16">
        <v>87.3</v>
      </c>
      <c r="E36" s="16">
        <v>123</v>
      </c>
      <c r="F36" s="9">
        <v>76.8</v>
      </c>
      <c r="G36" s="1">
        <v>-0.42399999999999999</v>
      </c>
      <c r="H36" s="44">
        <v>6017</v>
      </c>
      <c r="I36" s="44">
        <v>13076</v>
      </c>
      <c r="J36" s="44">
        <v>17053</v>
      </c>
      <c r="K36">
        <v>11689442</v>
      </c>
      <c r="L36" s="48">
        <f t="shared" si="0"/>
        <v>51.473800032542186</v>
      </c>
      <c r="M36" s="50">
        <f t="shared" si="1"/>
        <v>111.86162692795773</v>
      </c>
      <c r="N36" s="51">
        <f t="shared" si="2"/>
        <v>145.88378127886685</v>
      </c>
      <c r="O36" s="53">
        <f t="shared" si="3"/>
        <v>117.31760013295663</v>
      </c>
      <c r="P36" s="47">
        <v>117.31760013295663</v>
      </c>
      <c r="Q36" s="47">
        <f t="shared" si="4"/>
        <v>30.414499847048027</v>
      </c>
      <c r="R36" s="47">
        <f t="shared" si="5"/>
        <v>183.41366129300314</v>
      </c>
      <c r="S36" s="30"/>
      <c r="T36" s="36"/>
      <c r="U36" s="37"/>
    </row>
    <row r="37" spans="1:21" ht="17" thickBot="1" x14ac:dyDescent="0.25">
      <c r="A37" s="14" t="s">
        <v>44</v>
      </c>
      <c r="B37" t="s">
        <v>97</v>
      </c>
      <c r="C37" s="18">
        <v>291</v>
      </c>
      <c r="D37" s="18">
        <v>100</v>
      </c>
      <c r="E37" s="18">
        <v>159</v>
      </c>
      <c r="F37" s="9">
        <v>75.599999999999994</v>
      </c>
      <c r="G37" s="1">
        <v>-0.74399999999999999</v>
      </c>
      <c r="H37" s="44">
        <v>3255</v>
      </c>
      <c r="I37" s="44">
        <v>5588</v>
      </c>
      <c r="J37" s="44">
        <v>6980</v>
      </c>
      <c r="K37">
        <v>3943079</v>
      </c>
      <c r="L37" s="48">
        <f t="shared" si="0"/>
        <v>82.549702909832646</v>
      </c>
      <c r="M37" s="50">
        <f t="shared" si="1"/>
        <v>141.71666355150379</v>
      </c>
      <c r="N37" s="51">
        <f t="shared" si="2"/>
        <v>177.01902498022486</v>
      </c>
      <c r="O37" s="53">
        <f t="shared" si="3"/>
        <v>71.674347158218126</v>
      </c>
      <c r="P37" s="47">
        <v>71.674347158218126</v>
      </c>
      <c r="Q37" s="47">
        <f t="shared" si="4"/>
        <v>24.910522548317825</v>
      </c>
      <c r="R37" s="47">
        <f t="shared" si="5"/>
        <v>114.43932411674348</v>
      </c>
      <c r="S37" s="30"/>
    </row>
    <row r="38" spans="1:21" ht="17" thickBot="1" x14ac:dyDescent="0.25">
      <c r="A38" s="14" t="s">
        <v>18</v>
      </c>
      <c r="B38" t="s">
        <v>71</v>
      </c>
      <c r="C38" s="16">
        <v>220</v>
      </c>
      <c r="D38" s="16">
        <v>26</v>
      </c>
      <c r="E38" s="16">
        <v>69.2</v>
      </c>
      <c r="F38" s="9">
        <v>79.7</v>
      </c>
      <c r="G38" s="1">
        <v>0.29499999999999998</v>
      </c>
      <c r="H38" s="44">
        <v>1671</v>
      </c>
      <c r="I38" s="44">
        <v>2159</v>
      </c>
      <c r="J38" s="44">
        <v>3292</v>
      </c>
      <c r="K38">
        <v>4190713</v>
      </c>
      <c r="L38" s="48">
        <f t="shared" si="0"/>
        <v>39.873883036132511</v>
      </c>
      <c r="M38" s="50">
        <f t="shared" si="1"/>
        <v>51.518679518258587</v>
      </c>
      <c r="N38" s="51">
        <f t="shared" si="2"/>
        <v>78.554651678604571</v>
      </c>
      <c r="O38" s="53">
        <f t="shared" si="3"/>
        <v>29.204069419509278</v>
      </c>
      <c r="P38" s="47">
        <v>29.204069419509278</v>
      </c>
      <c r="Q38" s="47">
        <f t="shared" si="4"/>
        <v>52.477999073645208</v>
      </c>
      <c r="R38" s="47">
        <f t="shared" si="5"/>
        <v>97.007779772591263</v>
      </c>
      <c r="S38" s="30"/>
    </row>
    <row r="39" spans="1:21" ht="17" thickBot="1" x14ac:dyDescent="0.25">
      <c r="A39" s="14" t="s">
        <v>17</v>
      </c>
      <c r="B39" t="s">
        <v>85</v>
      </c>
      <c r="C39" s="18">
        <v>68</v>
      </c>
      <c r="D39" s="18">
        <v>88.1</v>
      </c>
      <c r="E39" s="18">
        <v>103</v>
      </c>
      <c r="F39" s="9">
        <v>78.099999999999994</v>
      </c>
      <c r="G39" s="1">
        <v>-1.4E-2</v>
      </c>
      <c r="H39" s="44">
        <v>6917</v>
      </c>
      <c r="I39" s="44">
        <v>13782</v>
      </c>
      <c r="J39" s="44">
        <v>16236</v>
      </c>
      <c r="K39">
        <v>12807060</v>
      </c>
      <c r="L39" s="48">
        <f t="shared" si="0"/>
        <v>54.009273010355223</v>
      </c>
      <c r="M39" s="50">
        <f t="shared" si="1"/>
        <v>107.61251996945435</v>
      </c>
      <c r="N39" s="51">
        <f t="shared" si="2"/>
        <v>126.77382631142511</v>
      </c>
      <c r="O39" s="53">
        <f t="shared" si="3"/>
        <v>99.248229001011993</v>
      </c>
      <c r="P39" s="47">
        <v>99.248229001011993</v>
      </c>
      <c r="Q39" s="47">
        <f t="shared" si="4"/>
        <v>17.805833696125379</v>
      </c>
      <c r="R39" s="47">
        <f t="shared" si="5"/>
        <v>134.72603729940727</v>
      </c>
      <c r="S39" s="30"/>
    </row>
    <row r="40" spans="1:21" ht="17" thickBot="1" x14ac:dyDescent="0.25">
      <c r="A40" s="14" t="s">
        <v>11</v>
      </c>
      <c r="B40" t="s">
        <v>63</v>
      </c>
      <c r="C40" s="18">
        <v>52</v>
      </c>
      <c r="D40" s="18">
        <v>104</v>
      </c>
      <c r="E40" s="18">
        <v>66.400000000000006</v>
      </c>
      <c r="F40" s="9">
        <v>79.8</v>
      </c>
      <c r="G40" s="1">
        <v>0.38200000000000001</v>
      </c>
      <c r="H40" s="44">
        <v>613</v>
      </c>
      <c r="I40" s="44">
        <v>1291</v>
      </c>
      <c r="J40" s="44">
        <v>1023</v>
      </c>
      <c r="K40">
        <v>1057315</v>
      </c>
      <c r="L40" s="48">
        <f t="shared" si="0"/>
        <v>57.977045629731919</v>
      </c>
      <c r="M40" s="50">
        <f t="shared" si="1"/>
        <v>122.10173883847293</v>
      </c>
      <c r="N40" s="51">
        <f t="shared" si="2"/>
        <v>96.75451497425081</v>
      </c>
      <c r="O40" s="53">
        <f t="shared" si="3"/>
        <v>110.60358890701468</v>
      </c>
      <c r="P40" s="47">
        <v>110.60358890701468</v>
      </c>
      <c r="Q40" s="47">
        <f t="shared" si="4"/>
        <v>-20.759101471727345</v>
      </c>
      <c r="R40" s="47">
        <f t="shared" si="5"/>
        <v>66.884176182707989</v>
      </c>
      <c r="S40" s="30"/>
    </row>
    <row r="41" spans="1:21" ht="17" thickBot="1" x14ac:dyDescent="0.25">
      <c r="A41" s="14" t="s">
        <v>45</v>
      </c>
      <c r="B41" t="s">
        <v>92</v>
      </c>
      <c r="C41" s="18">
        <v>186</v>
      </c>
      <c r="D41" s="18">
        <v>77.7</v>
      </c>
      <c r="E41" s="18">
        <v>139</v>
      </c>
      <c r="F41" s="9">
        <v>76.5</v>
      </c>
      <c r="G41" s="1">
        <v>-0.56699999999999995</v>
      </c>
      <c r="H41" s="44">
        <v>2869</v>
      </c>
      <c r="I41" s="44">
        <v>5791</v>
      </c>
      <c r="J41" s="44">
        <v>6836</v>
      </c>
      <c r="K41">
        <v>5084127</v>
      </c>
      <c r="L41" s="48">
        <f t="shared" si="0"/>
        <v>56.430533698312416</v>
      </c>
      <c r="M41" s="50">
        <f t="shared" si="1"/>
        <v>113.90352758693872</v>
      </c>
      <c r="N41" s="51">
        <f t="shared" si="2"/>
        <v>134.45769549029754</v>
      </c>
      <c r="O41" s="53">
        <f t="shared" si="3"/>
        <v>101.84733356570233</v>
      </c>
      <c r="P41" s="47">
        <v>101.84733356570233</v>
      </c>
      <c r="Q41" s="47">
        <f t="shared" si="4"/>
        <v>18.045242617855294</v>
      </c>
      <c r="R41" s="47">
        <f t="shared" si="5"/>
        <v>138.27117462530498</v>
      </c>
      <c r="S41" s="30"/>
    </row>
    <row r="42" spans="1:21" ht="17" thickBot="1" x14ac:dyDescent="0.25">
      <c r="A42" s="14" t="s">
        <v>48</v>
      </c>
      <c r="B42" t="s">
        <v>75</v>
      </c>
      <c r="C42" s="18">
        <v>241</v>
      </c>
      <c r="D42" s="18">
        <v>127</v>
      </c>
      <c r="E42" s="18">
        <v>71.2</v>
      </c>
      <c r="F42" s="9">
        <v>78.900000000000006</v>
      </c>
      <c r="G42" s="1">
        <v>6.7000000000000004E-2</v>
      </c>
      <c r="H42" s="44">
        <v>608</v>
      </c>
      <c r="I42" s="44">
        <v>1183</v>
      </c>
      <c r="J42" s="44">
        <v>988</v>
      </c>
      <c r="K42">
        <v>882235</v>
      </c>
      <c r="L42" s="48">
        <f t="shared" si="0"/>
        <v>68.915878422415801</v>
      </c>
      <c r="M42" s="50">
        <f t="shared" si="1"/>
        <v>134.09125686466757</v>
      </c>
      <c r="N42" s="51">
        <f t="shared" si="2"/>
        <v>111.98830243642567</v>
      </c>
      <c r="O42" s="53">
        <f t="shared" si="3"/>
        <v>94.57236842105263</v>
      </c>
      <c r="P42" s="47">
        <v>94.57236842105263</v>
      </c>
      <c r="Q42" s="47">
        <f t="shared" si="4"/>
        <v>-16.483516483516482</v>
      </c>
      <c r="R42" s="47">
        <f t="shared" si="5"/>
        <v>62.5</v>
      </c>
      <c r="S42" s="30"/>
    </row>
    <row r="43" spans="1:21" ht="17" thickBot="1" x14ac:dyDescent="0.25">
      <c r="A43" s="14" t="s">
        <v>36</v>
      </c>
      <c r="B43" t="s">
        <v>96</v>
      </c>
      <c r="C43" s="16">
        <v>166</v>
      </c>
      <c r="D43" s="16">
        <v>80.3</v>
      </c>
      <c r="E43" s="16">
        <v>143</v>
      </c>
      <c r="F43" s="9">
        <v>75.5</v>
      </c>
      <c r="G43" s="1">
        <v>-0.56599999999999995</v>
      </c>
      <c r="H43" s="44">
        <v>4482</v>
      </c>
      <c r="I43" s="44">
        <v>8911</v>
      </c>
      <c r="J43" s="44">
        <v>11630</v>
      </c>
      <c r="K43">
        <v>6770010</v>
      </c>
      <c r="L43" s="48">
        <f t="shared" si="0"/>
        <v>66.203742682802542</v>
      </c>
      <c r="M43" s="50">
        <f t="shared" si="1"/>
        <v>131.6246209385215</v>
      </c>
      <c r="N43" s="51">
        <f t="shared" si="2"/>
        <v>171.78704315060097</v>
      </c>
      <c r="O43" s="53">
        <f t="shared" si="3"/>
        <v>98.817492190986172</v>
      </c>
      <c r="P43" s="47">
        <v>98.817492190986172</v>
      </c>
      <c r="Q43" s="47">
        <f t="shared" si="4"/>
        <v>30.5128492873976</v>
      </c>
      <c r="R43" s="47">
        <f t="shared" si="5"/>
        <v>159.48237394020526</v>
      </c>
      <c r="S43" s="30"/>
    </row>
    <row r="44" spans="1:21" ht="17" thickBot="1" x14ac:dyDescent="0.25">
      <c r="A44" s="14" t="s">
        <v>47</v>
      </c>
      <c r="B44" t="s">
        <v>89</v>
      </c>
      <c r="C44" s="18">
        <v>184</v>
      </c>
      <c r="D44" s="18">
        <v>105</v>
      </c>
      <c r="E44" s="18">
        <v>151</v>
      </c>
      <c r="F44" s="9">
        <v>78.400000000000006</v>
      </c>
      <c r="G44" s="1">
        <v>-0.28599999999999998</v>
      </c>
      <c r="H44" s="44">
        <v>12840</v>
      </c>
      <c r="I44" s="44">
        <v>31480</v>
      </c>
      <c r="J44" s="44">
        <v>40354</v>
      </c>
      <c r="K44">
        <v>28701845</v>
      </c>
      <c r="L44" s="48">
        <f t="shared" si="0"/>
        <v>44.735800085325522</v>
      </c>
      <c r="M44" s="50">
        <f t="shared" si="1"/>
        <v>109.67936033380433</v>
      </c>
      <c r="N44" s="51">
        <f t="shared" si="2"/>
        <v>140.59723338342883</v>
      </c>
      <c r="O44" s="53">
        <f t="shared" si="3"/>
        <v>145.17133956386292</v>
      </c>
      <c r="P44" s="47">
        <v>145.17133956386292</v>
      </c>
      <c r="Q44" s="47">
        <f t="shared" si="4"/>
        <v>28.189326556543836</v>
      </c>
      <c r="R44" s="47">
        <f t="shared" si="5"/>
        <v>214.28348909657322</v>
      </c>
      <c r="S44" s="30"/>
    </row>
    <row r="45" spans="1:21" ht="17" thickBot="1" x14ac:dyDescent="0.25">
      <c r="A45" s="14" t="s">
        <v>34</v>
      </c>
      <c r="B45" t="s">
        <v>56</v>
      </c>
      <c r="C45" s="16">
        <v>94</v>
      </c>
      <c r="D45" s="16">
        <v>48.6</v>
      </c>
      <c r="E45" s="16">
        <v>78.2</v>
      </c>
      <c r="F45" s="9">
        <v>79.599999999999994</v>
      </c>
      <c r="G45" s="1">
        <v>0.70199999999999996</v>
      </c>
      <c r="H45" s="44">
        <v>1022</v>
      </c>
      <c r="I45" s="44">
        <v>1591</v>
      </c>
      <c r="J45" s="44">
        <v>2133</v>
      </c>
      <c r="K45">
        <v>3161105</v>
      </c>
      <c r="L45" s="48">
        <f t="shared" si="0"/>
        <v>32.330466719707189</v>
      </c>
      <c r="M45" s="50">
        <f t="shared" si="1"/>
        <v>50.330501517665503</v>
      </c>
      <c r="N45" s="51">
        <f t="shared" si="2"/>
        <v>67.476404611678518</v>
      </c>
      <c r="O45" s="53">
        <f t="shared" si="3"/>
        <v>55.675146771037184</v>
      </c>
      <c r="P45" s="47">
        <v>55.675146771037184</v>
      </c>
      <c r="Q45" s="47">
        <f t="shared" si="4"/>
        <v>34.066624764299185</v>
      </c>
      <c r="R45" s="47">
        <f t="shared" si="5"/>
        <v>108.70841487279843</v>
      </c>
      <c r="S45" s="30"/>
    </row>
    <row r="46" spans="1:21" ht="17" thickBot="1" x14ac:dyDescent="0.25">
      <c r="A46" s="14" t="s">
        <v>3</v>
      </c>
      <c r="B46" t="s">
        <v>61</v>
      </c>
      <c r="C46" s="18">
        <v>87</v>
      </c>
      <c r="D46" s="18">
        <v>16</v>
      </c>
      <c r="E46" s="18">
        <v>29.5</v>
      </c>
      <c r="F46" s="9">
        <v>79.3</v>
      </c>
      <c r="G46" s="1">
        <v>0.71899999999999997</v>
      </c>
      <c r="H46" s="44">
        <v>302</v>
      </c>
      <c r="I46" s="44">
        <v>350</v>
      </c>
      <c r="J46" s="44">
        <v>412</v>
      </c>
      <c r="K46">
        <v>626299</v>
      </c>
      <c r="L46" s="48">
        <f t="shared" si="0"/>
        <v>48.21978000922882</v>
      </c>
      <c r="M46" s="50">
        <f t="shared" si="1"/>
        <v>55.883851004073136</v>
      </c>
      <c r="N46" s="51">
        <f t="shared" si="2"/>
        <v>65.783276039080377</v>
      </c>
      <c r="O46" s="53">
        <f t="shared" si="3"/>
        <v>15.894039735099337</v>
      </c>
      <c r="P46" s="47">
        <v>15.894039735099337</v>
      </c>
      <c r="Q46" s="47">
        <f t="shared" si="4"/>
        <v>17.714285714285715</v>
      </c>
      <c r="R46" s="47">
        <f t="shared" si="5"/>
        <v>36.423841059602651</v>
      </c>
      <c r="S46" s="30"/>
    </row>
    <row r="47" spans="1:21" ht="17" thickBot="1" x14ac:dyDescent="0.25">
      <c r="A47" s="14" t="s">
        <v>5</v>
      </c>
      <c r="B47" t="s">
        <v>81</v>
      </c>
      <c r="C47" s="18">
        <v>201</v>
      </c>
      <c r="D47" s="18">
        <v>56.3</v>
      </c>
      <c r="E47" s="18">
        <v>88.5</v>
      </c>
      <c r="F47" s="9">
        <v>79</v>
      </c>
      <c r="G47" s="1">
        <v>0.30499999999999999</v>
      </c>
      <c r="H47" s="44">
        <v>3281</v>
      </c>
      <c r="I47" s="44">
        <v>5878</v>
      </c>
      <c r="J47" s="44">
        <v>7832</v>
      </c>
      <c r="K47">
        <v>8517685</v>
      </c>
      <c r="L47" s="48">
        <f t="shared" si="0"/>
        <v>38.519856040696503</v>
      </c>
      <c r="M47" s="50">
        <f t="shared" si="1"/>
        <v>69.009361111616599</v>
      </c>
      <c r="N47" s="51">
        <f t="shared" si="2"/>
        <v>91.949866659779033</v>
      </c>
      <c r="O47" s="53">
        <f t="shared" si="3"/>
        <v>79.152697348369401</v>
      </c>
      <c r="P47" s="47">
        <v>79.152697348369401</v>
      </c>
      <c r="Q47" s="47">
        <f t="shared" si="4"/>
        <v>33.242599523647499</v>
      </c>
      <c r="R47" s="47">
        <f t="shared" si="5"/>
        <v>138.70771106370009</v>
      </c>
      <c r="S47" s="30"/>
    </row>
    <row r="48" spans="1:21" ht="17" thickBot="1" x14ac:dyDescent="0.25">
      <c r="A48" s="14" t="s">
        <v>7</v>
      </c>
      <c r="B48" t="s">
        <v>62</v>
      </c>
      <c r="C48" s="18">
        <v>58</v>
      </c>
      <c r="D48" s="18">
        <v>36.700000000000003</v>
      </c>
      <c r="E48" s="18">
        <v>61.5</v>
      </c>
      <c r="F48" s="9">
        <v>80</v>
      </c>
      <c r="G48" s="1">
        <v>0.58399999999999996</v>
      </c>
      <c r="H48" s="44">
        <v>3212</v>
      </c>
      <c r="I48" s="44">
        <v>5143</v>
      </c>
      <c r="J48" s="44">
        <v>6759</v>
      </c>
      <c r="K48">
        <v>7535591</v>
      </c>
      <c r="L48" s="48">
        <f t="shared" si="0"/>
        <v>42.624394025631169</v>
      </c>
      <c r="M48" s="50">
        <f t="shared" si="1"/>
        <v>68.249457806295482</v>
      </c>
      <c r="N48" s="51">
        <f t="shared" si="2"/>
        <v>89.694358411967954</v>
      </c>
      <c r="O48" s="53">
        <f t="shared" si="3"/>
        <v>60.118306351183065</v>
      </c>
      <c r="P48" s="47">
        <v>60.118306351183065</v>
      </c>
      <c r="Q48" s="47">
        <f t="shared" si="4"/>
        <v>31.421349406960918</v>
      </c>
      <c r="R48" s="47">
        <f t="shared" si="5"/>
        <v>110.42963885429639</v>
      </c>
      <c r="S48" s="30"/>
    </row>
    <row r="49" spans="1:19" ht="17" thickBot="1" x14ac:dyDescent="0.25">
      <c r="A49" s="14" t="s">
        <v>32</v>
      </c>
      <c r="B49" t="s">
        <v>102</v>
      </c>
      <c r="C49" s="16">
        <v>471</v>
      </c>
      <c r="D49" s="16">
        <v>56.2</v>
      </c>
      <c r="E49" s="16">
        <v>147</v>
      </c>
      <c r="F49" s="9">
        <v>74.400000000000006</v>
      </c>
      <c r="G49" s="1">
        <v>-0.60299999999999998</v>
      </c>
      <c r="H49" s="44">
        <v>1524</v>
      </c>
      <c r="I49" s="44">
        <v>2326</v>
      </c>
      <c r="J49" s="44">
        <v>3951</v>
      </c>
      <c r="K49">
        <v>1805832</v>
      </c>
      <c r="L49" s="48">
        <f t="shared" si="0"/>
        <v>84.393232593065136</v>
      </c>
      <c r="M49" s="50">
        <f t="shared" si="1"/>
        <v>128.8048943644813</v>
      </c>
      <c r="N49" s="51">
        <f t="shared" si="2"/>
        <v>218.79111678162752</v>
      </c>
      <c r="O49" s="53">
        <f t="shared" si="3"/>
        <v>52.624671916010499</v>
      </c>
      <c r="P49" s="47">
        <v>52.624671916010499</v>
      </c>
      <c r="Q49" s="47">
        <f t="shared" si="4"/>
        <v>69.862424763542563</v>
      </c>
      <c r="R49" s="47">
        <f t="shared" si="5"/>
        <v>159.25196850393701</v>
      </c>
      <c r="S49" s="30"/>
    </row>
    <row r="50" spans="1:19" ht="17" thickBot="1" x14ac:dyDescent="0.25">
      <c r="A50" s="14" t="s">
        <v>33</v>
      </c>
      <c r="B50" t="s">
        <v>74</v>
      </c>
      <c r="C50" s="16">
        <v>163</v>
      </c>
      <c r="D50" s="16">
        <v>70.2</v>
      </c>
      <c r="E50" s="16">
        <v>71.099999999999994</v>
      </c>
      <c r="F50" s="9">
        <v>79.3</v>
      </c>
      <c r="G50" s="1">
        <v>0.22</v>
      </c>
      <c r="H50" s="44">
        <v>2685</v>
      </c>
      <c r="I50" s="44">
        <v>4544</v>
      </c>
      <c r="J50" s="44">
        <v>4736</v>
      </c>
      <c r="K50">
        <v>5813568</v>
      </c>
      <c r="L50" s="48">
        <f t="shared" si="0"/>
        <v>46.185062254367715</v>
      </c>
      <c r="M50" s="50">
        <f t="shared" si="1"/>
        <v>78.161982452084501</v>
      </c>
      <c r="N50" s="51">
        <f t="shared" si="2"/>
        <v>81.46460142893315</v>
      </c>
      <c r="O50" s="53">
        <f t="shared" si="3"/>
        <v>69.23649906890131</v>
      </c>
      <c r="P50" s="47">
        <v>69.23649906890131</v>
      </c>
      <c r="Q50" s="47">
        <f t="shared" si="4"/>
        <v>4.225352112676056</v>
      </c>
      <c r="R50" s="47">
        <f t="shared" si="5"/>
        <v>76.387337057728118</v>
      </c>
      <c r="S50" s="30"/>
    </row>
    <row r="51" spans="1:19" x14ac:dyDescent="0.2">
      <c r="A51" s="14" t="s">
        <v>49</v>
      </c>
      <c r="B51" t="s">
        <v>69</v>
      </c>
      <c r="C51" s="18">
        <v>278</v>
      </c>
      <c r="D51" s="18">
        <v>63.1</v>
      </c>
      <c r="E51" s="18">
        <v>143</v>
      </c>
      <c r="F51" s="10">
        <v>78.099999999999994</v>
      </c>
      <c r="G51" s="1">
        <v>0.21</v>
      </c>
      <c r="H51" s="44">
        <v>286</v>
      </c>
      <c r="I51" s="44">
        <v>556</v>
      </c>
      <c r="J51" s="44">
        <v>917</v>
      </c>
      <c r="K51">
        <v>577737</v>
      </c>
      <c r="L51" s="48">
        <f t="shared" si="0"/>
        <v>49.503493804274264</v>
      </c>
      <c r="M51" s="50">
        <f t="shared" si="1"/>
        <v>96.237561381735986</v>
      </c>
      <c r="N51" s="51">
        <f t="shared" si="2"/>
        <v>158.72274062419405</v>
      </c>
      <c r="O51" s="53">
        <f t="shared" si="3"/>
        <v>94.4055944055944</v>
      </c>
      <c r="P51" s="47">
        <v>94.4055944055944</v>
      </c>
      <c r="Q51" s="47">
        <f t="shared" si="4"/>
        <v>64.928057553956833</v>
      </c>
      <c r="R51" s="47">
        <f t="shared" si="5"/>
        <v>220.62937062937064</v>
      </c>
      <c r="S51" s="30"/>
    </row>
    <row r="52" spans="1:19" x14ac:dyDescent="0.2">
      <c r="F52" s="10"/>
    </row>
    <row r="53" spans="1:19" x14ac:dyDescent="0.2">
      <c r="F53" s="6"/>
    </row>
  </sheetData>
  <sortState xmlns:xlrd2="http://schemas.microsoft.com/office/spreadsheetml/2017/richdata2" ref="A2:G53">
    <sortCondition ref="B2:B53"/>
  </sortState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DCA5-E7A3-416C-A82E-F30D6ECD54F2}">
  <dimension ref="A2:N50"/>
  <sheetViews>
    <sheetView zoomScale="96" zoomScaleNormal="96" workbookViewId="0">
      <selection activeCell="K30" sqref="K30"/>
    </sheetView>
  </sheetViews>
  <sheetFormatPr baseColWidth="10" defaultColWidth="8.83203125" defaultRowHeight="15" x14ac:dyDescent="0.2"/>
  <cols>
    <col min="1" max="1" width="10.6640625" style="24" customWidth="1"/>
    <col min="7" max="7" width="8.6640625" style="19"/>
    <col min="13" max="13" width="9.5" customWidth="1"/>
  </cols>
  <sheetData>
    <row r="2" spans="1:14" x14ac:dyDescent="0.2">
      <c r="A2" s="24" t="s">
        <v>110</v>
      </c>
      <c r="B2" s="7" t="s">
        <v>109</v>
      </c>
      <c r="C2" s="16"/>
      <c r="D2" s="16"/>
      <c r="E2" s="16"/>
      <c r="F2" s="16"/>
      <c r="G2" s="17"/>
      <c r="H2" s="16"/>
      <c r="I2" s="15"/>
    </row>
    <row r="3" spans="1:14" x14ac:dyDescent="0.2">
      <c r="M3" s="1"/>
    </row>
    <row r="4" spans="1:14" x14ac:dyDescent="0.2">
      <c r="A4" s="24" t="s">
        <v>120</v>
      </c>
      <c r="B4" s="7" t="s">
        <v>113</v>
      </c>
      <c r="C4" s="18"/>
      <c r="D4" s="18"/>
      <c r="E4" s="18"/>
      <c r="F4" s="18"/>
      <c r="G4" s="17"/>
      <c r="H4" s="18"/>
      <c r="I4" s="15"/>
    </row>
    <row r="5" spans="1:14" x14ac:dyDescent="0.2">
      <c r="M5" s="1"/>
    </row>
    <row r="6" spans="1:14" x14ac:dyDescent="0.2">
      <c r="A6" s="24" t="s">
        <v>111</v>
      </c>
      <c r="B6" s="7" t="s">
        <v>112</v>
      </c>
      <c r="C6" s="18"/>
      <c r="D6" s="18"/>
      <c r="E6" s="18"/>
      <c r="F6" s="18"/>
      <c r="G6" s="17"/>
      <c r="H6" s="18"/>
      <c r="I6" s="15"/>
    </row>
    <row r="7" spans="1:14" x14ac:dyDescent="0.2">
      <c r="B7" s="7"/>
      <c r="C7" s="18"/>
      <c r="D7" s="18"/>
      <c r="E7" s="18"/>
      <c r="F7" s="18"/>
      <c r="G7" s="17"/>
      <c r="H7" s="18"/>
      <c r="I7" s="15"/>
    </row>
    <row r="8" spans="1:14" x14ac:dyDescent="0.2">
      <c r="A8" s="24" t="s">
        <v>118</v>
      </c>
      <c r="B8" s="7" t="s">
        <v>121</v>
      </c>
      <c r="C8" s="18"/>
      <c r="D8" s="18"/>
      <c r="E8" s="18"/>
      <c r="F8" s="18"/>
      <c r="G8" s="17"/>
      <c r="H8" s="18"/>
      <c r="I8" s="15"/>
    </row>
    <row r="9" spans="1:14" x14ac:dyDescent="0.2">
      <c r="C9" s="11"/>
      <c r="D9" s="11"/>
      <c r="E9" s="11"/>
      <c r="F9" s="11"/>
      <c r="G9" s="12"/>
      <c r="H9" s="13"/>
      <c r="I9" s="11"/>
      <c r="M9" s="2"/>
      <c r="N9" s="3"/>
    </row>
    <row r="10" spans="1:14" x14ac:dyDescent="0.2">
      <c r="A10" s="24" t="s">
        <v>119</v>
      </c>
      <c r="B10" s="7" t="s">
        <v>122</v>
      </c>
      <c r="C10" s="18"/>
      <c r="D10" s="18"/>
      <c r="E10" s="18"/>
      <c r="F10" s="18"/>
      <c r="G10" s="17"/>
      <c r="H10" s="18"/>
      <c r="I10" s="15"/>
      <c r="M10" s="4"/>
      <c r="N10" s="5"/>
    </row>
    <row r="11" spans="1:14" x14ac:dyDescent="0.2">
      <c r="C11" s="18"/>
      <c r="D11" s="18"/>
      <c r="E11" s="18"/>
      <c r="F11" s="18"/>
      <c r="G11" s="17"/>
      <c r="H11" s="18"/>
      <c r="I11" s="15"/>
      <c r="M11" s="4"/>
      <c r="N11" s="5"/>
    </row>
    <row r="12" spans="1:14" x14ac:dyDescent="0.2">
      <c r="A12" s="24" t="s">
        <v>117</v>
      </c>
      <c r="B12" s="7" t="s">
        <v>104</v>
      </c>
      <c r="C12" s="16"/>
      <c r="D12" s="16"/>
      <c r="E12" s="16"/>
      <c r="F12" s="16"/>
      <c r="G12" s="17"/>
      <c r="H12" s="16"/>
      <c r="I12" s="15"/>
    </row>
    <row r="13" spans="1:14" x14ac:dyDescent="0.2">
      <c r="C13" s="18"/>
      <c r="D13" s="18"/>
      <c r="E13" s="18"/>
      <c r="F13" s="18"/>
      <c r="G13" s="17"/>
      <c r="H13" s="18"/>
      <c r="I13" s="15"/>
      <c r="M13" s="4"/>
      <c r="N13" s="5"/>
    </row>
    <row r="14" spans="1:14" x14ac:dyDescent="0.2">
      <c r="A14" s="24" t="s">
        <v>52</v>
      </c>
      <c r="B14" s="7" t="s">
        <v>105</v>
      </c>
      <c r="C14" s="18"/>
      <c r="D14" s="18"/>
      <c r="E14" s="18"/>
      <c r="F14" s="18"/>
      <c r="G14" s="17"/>
      <c r="H14" s="18"/>
      <c r="I14" s="15"/>
    </row>
    <row r="15" spans="1:14" x14ac:dyDescent="0.2">
      <c r="C15" s="18"/>
      <c r="D15" s="18"/>
      <c r="E15" s="18"/>
      <c r="F15" s="18"/>
      <c r="G15" s="17"/>
      <c r="H15" s="18"/>
      <c r="I15" s="15"/>
      <c r="M15" s="4"/>
      <c r="N15" s="5"/>
    </row>
    <row r="16" spans="1:14" x14ac:dyDescent="0.2">
      <c r="A16" s="24" t="s">
        <v>52</v>
      </c>
      <c r="B16" s="7" t="s">
        <v>106</v>
      </c>
      <c r="C16" s="18"/>
      <c r="D16" s="18"/>
      <c r="E16" s="18"/>
      <c r="F16" s="18"/>
      <c r="G16" s="17"/>
      <c r="H16" s="18"/>
      <c r="I16" s="15"/>
    </row>
    <row r="17" spans="1:9" x14ac:dyDescent="0.2">
      <c r="C17" s="18"/>
      <c r="D17" s="18"/>
      <c r="E17" s="18"/>
      <c r="F17" s="18"/>
      <c r="G17" s="17"/>
      <c r="H17" s="18"/>
      <c r="I17" s="15"/>
    </row>
    <row r="18" spans="1:9" x14ac:dyDescent="0.2">
      <c r="A18" s="24" t="s">
        <v>108</v>
      </c>
      <c r="B18" s="7" t="s">
        <v>107</v>
      </c>
      <c r="C18" s="18"/>
      <c r="D18" s="18"/>
      <c r="E18" s="18"/>
      <c r="F18" s="18"/>
      <c r="G18" s="17"/>
      <c r="H18" s="18"/>
      <c r="I18" s="15"/>
    </row>
    <row r="19" spans="1:9" x14ac:dyDescent="0.2">
      <c r="C19" s="18"/>
      <c r="D19" s="18"/>
      <c r="E19" s="18"/>
      <c r="F19" s="18"/>
      <c r="G19" s="17"/>
      <c r="H19" s="18"/>
      <c r="I19" s="15"/>
    </row>
    <row r="20" spans="1:9" x14ac:dyDescent="0.2">
      <c r="A20" s="24" t="s">
        <v>115</v>
      </c>
      <c r="B20" s="7" t="s">
        <v>114</v>
      </c>
      <c r="C20" s="18"/>
      <c r="D20" s="18"/>
      <c r="E20" s="18"/>
      <c r="F20" s="18"/>
      <c r="G20" s="17"/>
      <c r="H20" s="18"/>
      <c r="I20" s="15"/>
    </row>
    <row r="21" spans="1:9" x14ac:dyDescent="0.2">
      <c r="C21" s="18"/>
      <c r="D21" s="18"/>
      <c r="E21" s="18"/>
      <c r="F21" s="18"/>
      <c r="G21" s="17"/>
      <c r="H21" s="18"/>
      <c r="I21" s="15"/>
    </row>
    <row r="22" spans="1:9" x14ac:dyDescent="0.2">
      <c r="A22" s="24" t="s">
        <v>124</v>
      </c>
      <c r="B22" s="7" t="s">
        <v>123</v>
      </c>
      <c r="C22" s="16"/>
      <c r="D22" s="16"/>
      <c r="E22" s="16"/>
      <c r="F22" s="16"/>
      <c r="G22" s="17"/>
      <c r="H22" s="16"/>
      <c r="I22" s="15"/>
    </row>
    <row r="23" spans="1:9" x14ac:dyDescent="0.2">
      <c r="C23" s="18"/>
      <c r="D23" s="18"/>
      <c r="E23" s="18"/>
      <c r="F23" s="18"/>
      <c r="G23" s="17"/>
      <c r="H23" s="18"/>
      <c r="I23" s="15"/>
    </row>
    <row r="24" spans="1:9" x14ac:dyDescent="0.2">
      <c r="A24" s="24" t="s">
        <v>127</v>
      </c>
      <c r="B24" s="7" t="s">
        <v>128</v>
      </c>
      <c r="C24" s="18"/>
      <c r="D24" s="18"/>
      <c r="E24" s="18"/>
      <c r="F24" s="18"/>
      <c r="G24" s="17"/>
      <c r="H24" s="18"/>
      <c r="I24" s="15"/>
    </row>
    <row r="25" spans="1:9" x14ac:dyDescent="0.2">
      <c r="C25" s="16"/>
      <c r="D25" s="16"/>
      <c r="E25" s="16"/>
      <c r="F25" s="16"/>
      <c r="G25" s="17"/>
      <c r="H25" s="16"/>
      <c r="I25" s="15"/>
    </row>
    <row r="26" spans="1:9" x14ac:dyDescent="0.2">
      <c r="B26" s="7" t="s">
        <v>123</v>
      </c>
      <c r="C26" s="16"/>
      <c r="D26" s="16"/>
      <c r="E26" s="16"/>
      <c r="F26" s="16"/>
      <c r="G26" s="17"/>
      <c r="H26" s="16"/>
      <c r="I26" s="15"/>
    </row>
    <row r="27" spans="1:9" x14ac:dyDescent="0.2">
      <c r="C27" s="16"/>
      <c r="D27" s="16"/>
      <c r="E27" s="16"/>
      <c r="F27" s="16"/>
      <c r="G27" s="17"/>
      <c r="H27" s="16"/>
      <c r="I27" s="15"/>
    </row>
    <row r="28" spans="1:9" x14ac:dyDescent="0.2">
      <c r="C28" s="16"/>
      <c r="D28" s="16"/>
      <c r="E28" s="16"/>
      <c r="F28" s="16"/>
      <c r="G28" s="17"/>
      <c r="H28" s="16"/>
      <c r="I28" s="15"/>
    </row>
    <row r="29" spans="1:9" x14ac:dyDescent="0.2">
      <c r="C29" s="18"/>
      <c r="D29" s="18"/>
      <c r="E29" s="18"/>
      <c r="F29" s="18"/>
      <c r="G29" s="17"/>
      <c r="H29" s="18"/>
      <c r="I29" s="15"/>
    </row>
    <row r="30" spans="1:9" x14ac:dyDescent="0.2">
      <c r="C30" s="18"/>
      <c r="D30" s="18"/>
      <c r="E30" s="18"/>
      <c r="F30" s="18"/>
      <c r="G30" s="17"/>
      <c r="H30" s="18"/>
      <c r="I30" s="15"/>
    </row>
    <row r="31" spans="1:9" x14ac:dyDescent="0.2">
      <c r="C31" s="18"/>
      <c r="D31" s="18"/>
      <c r="E31" s="18"/>
      <c r="F31" s="18"/>
      <c r="G31" s="17"/>
      <c r="H31" s="18"/>
      <c r="I31" s="15"/>
    </row>
    <row r="32" spans="1:9" x14ac:dyDescent="0.2">
      <c r="C32" s="18"/>
      <c r="D32" s="18"/>
      <c r="E32" s="18"/>
      <c r="F32" s="18"/>
      <c r="G32" s="17"/>
      <c r="H32" s="18"/>
      <c r="I32" s="15"/>
    </row>
    <row r="33" spans="3:9" x14ac:dyDescent="0.2">
      <c r="C33" s="18"/>
      <c r="D33" s="18"/>
      <c r="E33" s="18"/>
      <c r="F33" s="18"/>
      <c r="G33" s="17"/>
      <c r="H33" s="18"/>
      <c r="I33" s="15"/>
    </row>
    <row r="34" spans="3:9" x14ac:dyDescent="0.2">
      <c r="C34" s="16"/>
      <c r="D34" s="16"/>
      <c r="E34" s="16"/>
      <c r="F34" s="16"/>
      <c r="G34" s="17"/>
      <c r="H34" s="16"/>
      <c r="I34" s="15"/>
    </row>
    <row r="35" spans="3:9" x14ac:dyDescent="0.2">
      <c r="C35" s="18"/>
      <c r="D35" s="18"/>
      <c r="E35" s="18"/>
      <c r="F35" s="18"/>
      <c r="G35" s="17"/>
      <c r="H35" s="18"/>
      <c r="I35" s="15"/>
    </row>
    <row r="36" spans="3:9" x14ac:dyDescent="0.2">
      <c r="C36" s="18"/>
      <c r="D36" s="18"/>
      <c r="E36" s="18"/>
      <c r="F36" s="18"/>
      <c r="G36" s="17"/>
      <c r="H36" s="18"/>
      <c r="I36" s="15"/>
    </row>
    <row r="37" spans="3:9" x14ac:dyDescent="0.2">
      <c r="C37" s="16"/>
      <c r="D37" s="16"/>
      <c r="E37" s="16"/>
      <c r="F37" s="16"/>
      <c r="G37" s="17"/>
      <c r="H37" s="16"/>
      <c r="I37" s="15"/>
    </row>
    <row r="38" spans="3:9" x14ac:dyDescent="0.2">
      <c r="C38" s="16"/>
      <c r="D38" s="16"/>
      <c r="E38" s="16"/>
      <c r="F38" s="16"/>
      <c r="G38" s="17"/>
      <c r="H38" s="16"/>
      <c r="I38" s="15"/>
    </row>
    <row r="39" spans="3:9" x14ac:dyDescent="0.2">
      <c r="C39" s="16"/>
      <c r="D39" s="16"/>
      <c r="E39" s="16"/>
      <c r="F39" s="16"/>
      <c r="G39" s="17"/>
      <c r="H39" s="16"/>
      <c r="I39" s="15"/>
    </row>
    <row r="40" spans="3:9" x14ac:dyDescent="0.2">
      <c r="C40" s="16"/>
      <c r="D40" s="16"/>
      <c r="E40" s="16"/>
      <c r="F40" s="16"/>
      <c r="G40" s="17"/>
      <c r="H40" s="16"/>
      <c r="I40" s="15"/>
    </row>
    <row r="41" spans="3:9" x14ac:dyDescent="0.2">
      <c r="C41" s="18"/>
      <c r="D41" s="18"/>
      <c r="E41" s="18"/>
      <c r="F41" s="18"/>
      <c r="G41" s="17"/>
      <c r="H41" s="18"/>
      <c r="I41" s="15"/>
    </row>
    <row r="42" spans="3:9" x14ac:dyDescent="0.2">
      <c r="C42" s="18"/>
      <c r="D42" s="18"/>
      <c r="E42" s="18"/>
      <c r="F42" s="18"/>
      <c r="G42" s="17"/>
      <c r="H42" s="18"/>
      <c r="I42" s="15"/>
    </row>
    <row r="43" spans="3:9" x14ac:dyDescent="0.2">
      <c r="C43" s="18"/>
      <c r="D43" s="18"/>
      <c r="E43" s="18"/>
      <c r="F43" s="18"/>
      <c r="G43" s="17"/>
      <c r="H43" s="18"/>
      <c r="I43" s="15"/>
    </row>
    <row r="44" spans="3:9" x14ac:dyDescent="0.2">
      <c r="C44" s="16"/>
      <c r="D44" s="16"/>
      <c r="E44" s="16"/>
      <c r="F44" s="16"/>
      <c r="G44" s="17"/>
      <c r="H44" s="16"/>
      <c r="I44" s="15"/>
    </row>
    <row r="45" spans="3:9" x14ac:dyDescent="0.2">
      <c r="C45" s="16"/>
      <c r="D45" s="16"/>
      <c r="E45" s="16"/>
      <c r="F45" s="16"/>
      <c r="G45" s="17"/>
      <c r="H45" s="16"/>
      <c r="I45" s="15"/>
    </row>
    <row r="46" spans="3:9" x14ac:dyDescent="0.2">
      <c r="C46" s="18"/>
      <c r="D46" s="18"/>
      <c r="E46" s="18"/>
      <c r="F46" s="18"/>
      <c r="G46" s="17"/>
      <c r="H46" s="18"/>
      <c r="I46" s="15"/>
    </row>
    <row r="47" spans="3:9" x14ac:dyDescent="0.2">
      <c r="C47" s="16"/>
      <c r="D47" s="16"/>
      <c r="E47" s="16"/>
      <c r="F47" s="16"/>
      <c r="G47" s="17"/>
      <c r="H47" s="16"/>
      <c r="I47" s="15"/>
    </row>
    <row r="48" spans="3:9" x14ac:dyDescent="0.2">
      <c r="C48" s="16"/>
      <c r="D48" s="16"/>
      <c r="E48" s="16"/>
      <c r="F48" s="16"/>
      <c r="G48" s="17"/>
      <c r="H48" s="16"/>
      <c r="I48" s="15"/>
    </row>
    <row r="49" spans="3:9" x14ac:dyDescent="0.2">
      <c r="C49" s="16"/>
      <c r="D49" s="16"/>
      <c r="E49" s="16"/>
      <c r="F49" s="16"/>
      <c r="G49" s="17"/>
      <c r="H49" s="16"/>
      <c r="I49" s="15"/>
    </row>
    <row r="50" spans="3:9" x14ac:dyDescent="0.2">
      <c r="C50" s="18"/>
      <c r="D50" s="18"/>
      <c r="E50" s="18"/>
      <c r="F50" s="18"/>
      <c r="G50" s="17"/>
      <c r="H50" s="18"/>
      <c r="I50" s="15"/>
    </row>
  </sheetData>
  <sortState xmlns:xlrd2="http://schemas.microsoft.com/office/spreadsheetml/2017/richdata2" ref="A10:I50">
    <sortCondition ref="G10:G50"/>
  </sortState>
  <hyperlinks>
    <hyperlink ref="B20" r:id="rId1" xr:uid="{EED6AC62-296C-401B-800B-BA2867C500F6}"/>
    <hyperlink ref="B2" r:id="rId2" xr:uid="{FAF4A680-2E2E-4FDB-B80A-B755A6C9BEE7}"/>
    <hyperlink ref="B4" r:id="rId3" xr:uid="{BF5B20B8-A242-4A81-8F98-9C4A0E144005}"/>
    <hyperlink ref="B6" r:id="rId4" xr:uid="{ABF1FC0D-BF27-4660-9A65-89D6FD853747}"/>
    <hyperlink ref="B12" r:id="rId5" xr:uid="{5FE984AC-A8EA-41E7-9595-38C3167E1278}"/>
    <hyperlink ref="B14" r:id="rId6" xr:uid="{42543743-E8DB-4EBC-8866-136101A5DFB7}"/>
    <hyperlink ref="B16" r:id="rId7" xr:uid="{919E7033-7079-4B9F-978A-F1D88825B25E}"/>
    <hyperlink ref="B18" r:id="rId8" xr:uid="{AC9A94EE-E765-458D-89A6-7284DFD9D032}"/>
    <hyperlink ref="B8" r:id="rId9" xr:uid="{E862735E-430E-4BE6-9D66-2478765679BB}"/>
    <hyperlink ref="B10" r:id="rId10" xr:uid="{02FC7C0A-17CB-491A-B63D-4EFDEACC2424}"/>
    <hyperlink ref="B22" r:id="rId11" xr:uid="{7F2998C4-2743-49D8-9278-355EF5094500}"/>
    <hyperlink ref="B24" r:id="rId12" xr:uid="{62381577-D6FC-4B4F-A34E-0FD51C26FF49}"/>
    <hyperlink ref="B26" r:id="rId13" xr:uid="{2769D462-0EC0-4444-8123-03B07FCAED3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AA97-C438-4987-9EBC-3B856B25CDAE}">
  <dimension ref="A1:J53"/>
  <sheetViews>
    <sheetView zoomScale="94" zoomScaleNormal="94" workbookViewId="0">
      <selection activeCell="S6" sqref="S6:S7"/>
    </sheetView>
  </sheetViews>
  <sheetFormatPr baseColWidth="10" defaultColWidth="8.83203125" defaultRowHeight="15" x14ac:dyDescent="0.2"/>
  <cols>
    <col min="7" max="7" width="7.6640625" customWidth="1"/>
    <col min="8" max="8" width="7" customWidth="1"/>
    <col min="9" max="10" width="6.6640625" customWidth="1"/>
  </cols>
  <sheetData>
    <row r="1" spans="1:10" ht="64" customHeight="1" x14ac:dyDescent="0.2">
      <c r="A1" t="s">
        <v>142</v>
      </c>
      <c r="B1" s="42" t="s">
        <v>143</v>
      </c>
      <c r="C1" s="42" t="s">
        <v>144</v>
      </c>
      <c r="D1" s="42" t="s">
        <v>145</v>
      </c>
      <c r="F1" t="s">
        <v>0</v>
      </c>
      <c r="G1" s="11" t="s">
        <v>126</v>
      </c>
      <c r="H1" s="23" t="s">
        <v>116</v>
      </c>
      <c r="I1" s="11" t="s">
        <v>1</v>
      </c>
      <c r="J1" s="11" t="s">
        <v>2</v>
      </c>
    </row>
    <row r="2" spans="1:10" ht="16" thickBot="1" x14ac:dyDescent="0.25">
      <c r="A2" t="s">
        <v>141</v>
      </c>
      <c r="B2">
        <v>0.2</v>
      </c>
      <c r="C2">
        <v>0.3</v>
      </c>
      <c r="D2">
        <v>0.3</v>
      </c>
      <c r="F2" t="s">
        <v>101</v>
      </c>
      <c r="G2" s="16">
        <v>158</v>
      </c>
      <c r="H2" s="9">
        <v>75.099999999999994</v>
      </c>
      <c r="I2" s="16">
        <v>104</v>
      </c>
      <c r="J2" s="16">
        <v>153</v>
      </c>
    </row>
    <row r="3" spans="1:10" ht="16" thickBot="1" x14ac:dyDescent="0.25">
      <c r="A3" t="s">
        <v>129</v>
      </c>
      <c r="B3">
        <v>0.4</v>
      </c>
      <c r="C3">
        <v>0.5</v>
      </c>
      <c r="D3">
        <v>0.3</v>
      </c>
      <c r="F3" t="s">
        <v>80</v>
      </c>
      <c r="G3" s="18">
        <v>306</v>
      </c>
      <c r="H3" s="9">
        <v>78</v>
      </c>
      <c r="I3" s="18">
        <v>35.700000000000003</v>
      </c>
      <c r="J3" s="18">
        <v>110</v>
      </c>
    </row>
    <row r="4" spans="1:10" ht="16" thickBot="1" x14ac:dyDescent="0.25">
      <c r="A4" t="s">
        <v>130</v>
      </c>
      <c r="B4">
        <v>0.5</v>
      </c>
      <c r="C4">
        <v>0.7</v>
      </c>
      <c r="D4">
        <v>0.7</v>
      </c>
      <c r="F4" t="s">
        <v>77</v>
      </c>
      <c r="G4" s="16">
        <v>23</v>
      </c>
      <c r="H4" s="9">
        <v>78.7</v>
      </c>
      <c r="I4" s="16">
        <v>87.6</v>
      </c>
      <c r="J4" s="16">
        <v>140</v>
      </c>
    </row>
    <row r="5" spans="1:10" ht="16" thickBot="1" x14ac:dyDescent="0.25">
      <c r="A5" t="s">
        <v>131</v>
      </c>
      <c r="B5">
        <v>0.9</v>
      </c>
      <c r="C5">
        <v>1.1000000000000001</v>
      </c>
      <c r="D5">
        <v>1</v>
      </c>
      <c r="F5" t="s">
        <v>98</v>
      </c>
      <c r="G5" s="18">
        <v>285</v>
      </c>
      <c r="H5" s="9">
        <v>75.599999999999994</v>
      </c>
      <c r="I5" s="18">
        <v>90.2</v>
      </c>
      <c r="J5" s="18">
        <v>128</v>
      </c>
    </row>
    <row r="6" spans="1:10" ht="16" thickBot="1" x14ac:dyDescent="0.25">
      <c r="A6" t="s">
        <v>132</v>
      </c>
      <c r="B6">
        <v>1.2</v>
      </c>
      <c r="C6">
        <v>1.9</v>
      </c>
      <c r="D6">
        <v>1.6</v>
      </c>
      <c r="F6" t="s">
        <v>70</v>
      </c>
      <c r="G6" s="18">
        <v>145</v>
      </c>
      <c r="H6" s="9">
        <v>80.8</v>
      </c>
      <c r="I6" s="18">
        <v>68.7</v>
      </c>
      <c r="J6" s="18">
        <v>99.9</v>
      </c>
    </row>
    <row r="7" spans="1:10" ht="16" thickBot="1" x14ac:dyDescent="0.25">
      <c r="A7" t="s">
        <v>133</v>
      </c>
      <c r="B7">
        <v>2.2999999999999998</v>
      </c>
      <c r="C7">
        <v>2.8</v>
      </c>
      <c r="D7">
        <v>2.2000000000000002</v>
      </c>
      <c r="F7" t="s">
        <v>57</v>
      </c>
      <c r="G7" s="20">
        <v>58</v>
      </c>
      <c r="H7" s="9">
        <v>80</v>
      </c>
      <c r="I7" s="21">
        <v>69.599999999999994</v>
      </c>
      <c r="J7" s="21">
        <v>84.2</v>
      </c>
    </row>
    <row r="8" spans="1:10" ht="16" thickBot="1" x14ac:dyDescent="0.25">
      <c r="A8" t="s">
        <v>134</v>
      </c>
      <c r="B8">
        <v>3.6</v>
      </c>
      <c r="C8">
        <v>4.4000000000000004</v>
      </c>
      <c r="D8">
        <v>3.9</v>
      </c>
      <c r="F8" t="s">
        <v>58</v>
      </c>
      <c r="G8" s="18">
        <v>38</v>
      </c>
      <c r="H8" s="9">
        <v>80.400000000000006</v>
      </c>
      <c r="I8" s="18">
        <v>112</v>
      </c>
      <c r="J8" s="18">
        <v>56.7</v>
      </c>
    </row>
    <row r="9" spans="1:10" ht="16" thickBot="1" x14ac:dyDescent="0.25">
      <c r="A9" t="s">
        <v>135</v>
      </c>
      <c r="B9">
        <v>6</v>
      </c>
      <c r="C9">
        <v>7.1</v>
      </c>
      <c r="D9">
        <v>6.5</v>
      </c>
      <c r="F9" t="s">
        <v>86</v>
      </c>
      <c r="G9" s="18">
        <v>127</v>
      </c>
      <c r="H9" s="9">
        <v>77.8</v>
      </c>
      <c r="I9" s="18">
        <v>73.400000000000006</v>
      </c>
      <c r="J9" s="18">
        <v>83.2</v>
      </c>
    </row>
    <row r="10" spans="1:10" ht="16" thickBot="1" x14ac:dyDescent="0.25">
      <c r="A10" t="s">
        <v>136</v>
      </c>
      <c r="B10">
        <v>9.9</v>
      </c>
      <c r="C10">
        <v>12</v>
      </c>
      <c r="D10">
        <v>10.3</v>
      </c>
      <c r="F10" t="s">
        <v>84</v>
      </c>
      <c r="G10" s="18">
        <v>132</v>
      </c>
      <c r="H10" s="9">
        <v>78.900000000000006</v>
      </c>
      <c r="I10" s="18">
        <v>56.4</v>
      </c>
      <c r="J10" s="18">
        <v>112</v>
      </c>
    </row>
    <row r="11" spans="1:10" ht="16" thickBot="1" x14ac:dyDescent="0.25">
      <c r="A11" t="s">
        <v>137</v>
      </c>
      <c r="B11">
        <v>15.5</v>
      </c>
      <c r="C11">
        <v>17.8</v>
      </c>
      <c r="D11">
        <v>15.6</v>
      </c>
      <c r="F11" t="s">
        <v>93</v>
      </c>
      <c r="G11" s="16">
        <v>73</v>
      </c>
      <c r="H11" s="9">
        <v>77.2</v>
      </c>
      <c r="I11" s="16">
        <v>81.7</v>
      </c>
      <c r="J11" s="16">
        <v>136</v>
      </c>
    </row>
    <row r="12" spans="1:10" ht="16" thickBot="1" x14ac:dyDescent="0.25">
      <c r="A12" t="s">
        <v>138</v>
      </c>
      <c r="B12">
        <v>25.1</v>
      </c>
      <c r="C12">
        <v>29.1</v>
      </c>
      <c r="D12">
        <v>25.1</v>
      </c>
      <c r="F12" t="s">
        <v>54</v>
      </c>
      <c r="G12" s="18">
        <v>301</v>
      </c>
      <c r="H12" s="9">
        <v>81</v>
      </c>
      <c r="I12" s="18">
        <v>16.8</v>
      </c>
      <c r="J12" s="18">
        <v>36.5</v>
      </c>
    </row>
    <row r="13" spans="1:10" ht="16" thickBot="1" x14ac:dyDescent="0.25">
      <c r="A13" t="s">
        <v>139</v>
      </c>
      <c r="B13">
        <v>45.6</v>
      </c>
      <c r="C13">
        <v>48.7</v>
      </c>
      <c r="D13">
        <v>44.2</v>
      </c>
      <c r="F13" t="s">
        <v>65</v>
      </c>
      <c r="G13" s="18">
        <v>100</v>
      </c>
      <c r="H13" s="9">
        <v>79</v>
      </c>
      <c r="I13" s="18">
        <v>63.9</v>
      </c>
      <c r="J13" s="18">
        <v>112</v>
      </c>
    </row>
    <row r="14" spans="1:10" ht="16" thickBot="1" x14ac:dyDescent="0.25">
      <c r="A14" t="s">
        <v>140</v>
      </c>
      <c r="B14">
        <v>82.7</v>
      </c>
      <c r="C14">
        <v>87.4</v>
      </c>
      <c r="D14">
        <v>78.900000000000006</v>
      </c>
      <c r="F14" t="s">
        <v>79</v>
      </c>
      <c r="G14" s="16">
        <v>73</v>
      </c>
      <c r="H14" s="9">
        <v>78.8</v>
      </c>
      <c r="I14" s="16">
        <v>99.2</v>
      </c>
      <c r="J14" s="16">
        <v>73.400000000000006</v>
      </c>
    </row>
    <row r="15" spans="1:10" ht="16" thickBot="1" x14ac:dyDescent="0.25">
      <c r="A15" s="16"/>
      <c r="B15" s="15"/>
      <c r="F15" t="s">
        <v>94</v>
      </c>
      <c r="G15" s="16">
        <v>105</v>
      </c>
      <c r="H15" s="9">
        <v>76.8</v>
      </c>
      <c r="I15" s="16">
        <v>103</v>
      </c>
      <c r="J15" s="16">
        <v>107</v>
      </c>
    </row>
    <row r="16" spans="1:10" ht="16" thickBot="1" x14ac:dyDescent="0.25">
      <c r="A16" s="18"/>
      <c r="B16" s="15"/>
      <c r="F16" t="s">
        <v>73</v>
      </c>
      <c r="G16" s="18">
        <v>235</v>
      </c>
      <c r="H16" s="9">
        <v>79.2</v>
      </c>
      <c r="I16" s="18">
        <v>99</v>
      </c>
      <c r="J16" s="18">
        <v>75.900000000000006</v>
      </c>
    </row>
    <row r="17" spans="1:10" ht="16" thickBot="1" x14ac:dyDescent="0.25">
      <c r="A17" s="18"/>
      <c r="B17" s="15"/>
      <c r="F17" t="s">
        <v>83</v>
      </c>
      <c r="G17" s="16">
        <v>291</v>
      </c>
      <c r="H17" s="9">
        <v>78</v>
      </c>
      <c r="I17" s="16">
        <v>90.5</v>
      </c>
      <c r="J17" s="16">
        <v>103</v>
      </c>
    </row>
    <row r="18" spans="1:10" ht="16" thickBot="1" x14ac:dyDescent="0.25">
      <c r="A18" s="18"/>
      <c r="B18" s="15"/>
      <c r="F18" t="s">
        <v>100</v>
      </c>
      <c r="G18" s="16">
        <v>297</v>
      </c>
      <c r="H18" s="9">
        <v>75.3</v>
      </c>
      <c r="I18" s="16">
        <v>74.2</v>
      </c>
      <c r="J18" s="16">
        <v>137</v>
      </c>
    </row>
    <row r="19" spans="1:10" ht="16" thickBot="1" x14ac:dyDescent="0.25">
      <c r="A19" s="18"/>
      <c r="B19" s="15"/>
      <c r="F19" t="s">
        <v>99</v>
      </c>
      <c r="G19" s="16">
        <v>26</v>
      </c>
      <c r="H19" s="9">
        <v>75.599999999999994</v>
      </c>
      <c r="I19" s="16">
        <v>118</v>
      </c>
      <c r="J19" s="16">
        <v>117</v>
      </c>
    </row>
    <row r="20" spans="1:10" ht="16" thickBot="1" x14ac:dyDescent="0.25">
      <c r="A20" s="16"/>
      <c r="B20" s="15"/>
      <c r="F20" t="s">
        <v>78</v>
      </c>
      <c r="G20" s="18">
        <v>260</v>
      </c>
      <c r="H20" s="9">
        <v>78.599999999999994</v>
      </c>
      <c r="I20" s="18">
        <v>20.2</v>
      </c>
      <c r="J20" s="18">
        <v>66.2</v>
      </c>
    </row>
    <row r="21" spans="1:10" ht="16" thickBot="1" x14ac:dyDescent="0.25">
      <c r="A21" s="18"/>
      <c r="B21" s="15"/>
      <c r="F21" t="s">
        <v>76</v>
      </c>
      <c r="G21" s="16">
        <v>120</v>
      </c>
      <c r="H21" s="9">
        <v>78.5</v>
      </c>
      <c r="I21" s="16">
        <v>80.900000000000006</v>
      </c>
      <c r="J21" s="16">
        <v>71.2</v>
      </c>
    </row>
    <row r="22" spans="1:10" ht="16" thickBot="1" x14ac:dyDescent="0.25">
      <c r="A22" s="16"/>
      <c r="B22" s="15"/>
      <c r="F22" t="s">
        <v>55</v>
      </c>
      <c r="G22" s="18">
        <v>44</v>
      </c>
      <c r="H22" s="9">
        <v>80.099999999999994</v>
      </c>
      <c r="I22" s="18">
        <v>100</v>
      </c>
      <c r="J22" s="18">
        <v>54.6</v>
      </c>
    </row>
    <row r="23" spans="1:10" ht="16" thickBot="1" x14ac:dyDescent="0.25">
      <c r="A23" s="18"/>
      <c r="B23" s="15"/>
      <c r="F23" t="s">
        <v>88</v>
      </c>
      <c r="G23" s="18">
        <v>44</v>
      </c>
      <c r="H23" s="9">
        <v>77.7</v>
      </c>
      <c r="I23" s="18">
        <v>85.9</v>
      </c>
      <c r="J23" s="18">
        <v>107</v>
      </c>
    </row>
    <row r="24" spans="1:10" ht="16" thickBot="1" x14ac:dyDescent="0.25">
      <c r="A24" s="18"/>
      <c r="B24" s="15"/>
      <c r="F24" t="s">
        <v>59</v>
      </c>
      <c r="G24" s="18">
        <v>380</v>
      </c>
      <c r="H24" s="9">
        <v>80.5</v>
      </c>
      <c r="I24" s="18">
        <v>71.900000000000006</v>
      </c>
      <c r="J24" s="18">
        <v>64.099999999999994</v>
      </c>
    </row>
    <row r="25" spans="1:10" ht="16" thickBot="1" x14ac:dyDescent="0.25">
      <c r="A25" s="18"/>
      <c r="B25" s="15"/>
      <c r="F25" t="s">
        <v>103</v>
      </c>
      <c r="G25" s="18">
        <v>166</v>
      </c>
      <c r="H25" s="9">
        <v>74.599999999999994</v>
      </c>
      <c r="I25" s="18">
        <v>124</v>
      </c>
      <c r="J25" s="18">
        <v>146</v>
      </c>
    </row>
    <row r="26" spans="1:10" ht="16" thickBot="1" x14ac:dyDescent="0.25">
      <c r="A26" s="16"/>
      <c r="B26" s="15"/>
      <c r="F26" t="s">
        <v>91</v>
      </c>
      <c r="G26" s="18">
        <v>175</v>
      </c>
      <c r="H26" s="9">
        <v>76.599999999999994</v>
      </c>
      <c r="I26" s="18">
        <v>87.1</v>
      </c>
      <c r="J26" s="18">
        <v>101</v>
      </c>
    </row>
    <row r="27" spans="1:10" ht="16" thickBot="1" x14ac:dyDescent="0.25">
      <c r="A27" s="16"/>
      <c r="B27" s="15"/>
      <c r="F27" t="s">
        <v>66</v>
      </c>
      <c r="G27" s="18">
        <v>315</v>
      </c>
      <c r="H27" s="9">
        <v>78.7</v>
      </c>
      <c r="I27" s="18">
        <v>75.5</v>
      </c>
      <c r="J27" s="18">
        <v>109</v>
      </c>
    </row>
    <row r="28" spans="1:10" ht="16" thickBot="1" x14ac:dyDescent="0.25">
      <c r="A28" s="18"/>
      <c r="B28" s="15"/>
      <c r="F28" t="s">
        <v>68</v>
      </c>
      <c r="G28" s="16">
        <v>379</v>
      </c>
      <c r="H28" s="9">
        <v>79.099999999999994</v>
      </c>
      <c r="I28" s="16">
        <v>84.4</v>
      </c>
      <c r="J28" s="16">
        <v>69</v>
      </c>
    </row>
    <row r="29" spans="1:10" ht="16" thickBot="1" x14ac:dyDescent="0.25">
      <c r="F29" t="s">
        <v>87</v>
      </c>
      <c r="G29" s="16">
        <v>98</v>
      </c>
      <c r="H29" s="9">
        <v>77.900000000000006</v>
      </c>
      <c r="I29" s="16">
        <v>88.4</v>
      </c>
      <c r="J29" s="16">
        <v>142</v>
      </c>
    </row>
    <row r="30" spans="1:10" ht="16" thickBot="1" x14ac:dyDescent="0.25">
      <c r="F30" t="s">
        <v>60</v>
      </c>
      <c r="G30" s="16">
        <v>201</v>
      </c>
      <c r="H30" s="9">
        <v>79.099999999999994</v>
      </c>
      <c r="I30" s="16">
        <v>40.9</v>
      </c>
      <c r="J30" s="16">
        <v>60.2</v>
      </c>
    </row>
    <row r="31" spans="1:10" ht="16" thickBot="1" x14ac:dyDescent="0.25">
      <c r="F31" t="s">
        <v>64</v>
      </c>
      <c r="G31" s="18">
        <v>18</v>
      </c>
      <c r="H31" s="9">
        <v>79.8</v>
      </c>
      <c r="I31" s="18">
        <v>142</v>
      </c>
      <c r="J31" s="18">
        <v>71.900000000000006</v>
      </c>
    </row>
    <row r="32" spans="1:10" ht="16" thickBot="1" x14ac:dyDescent="0.25">
      <c r="F32" t="s">
        <v>82</v>
      </c>
      <c r="G32" s="16">
        <v>171</v>
      </c>
      <c r="H32" s="9">
        <v>77.2</v>
      </c>
      <c r="I32" s="16">
        <v>106</v>
      </c>
      <c r="J32" s="16">
        <v>136</v>
      </c>
    </row>
    <row r="33" spans="6:10" ht="16" thickBot="1" x14ac:dyDescent="0.25">
      <c r="F33" t="s">
        <v>72</v>
      </c>
      <c r="G33" s="18">
        <v>12</v>
      </c>
      <c r="H33" s="9">
        <v>80.5</v>
      </c>
      <c r="I33" s="18">
        <v>139</v>
      </c>
      <c r="J33" s="18">
        <v>83.9</v>
      </c>
    </row>
    <row r="34" spans="6:10" ht="16" thickBot="1" x14ac:dyDescent="0.25">
      <c r="F34" t="s">
        <v>90</v>
      </c>
      <c r="G34" s="16">
        <v>252</v>
      </c>
      <c r="H34" s="9">
        <v>77.599999999999994</v>
      </c>
      <c r="I34" s="16">
        <v>60.4</v>
      </c>
      <c r="J34" s="16">
        <v>108</v>
      </c>
    </row>
    <row r="35" spans="6:10" ht="16" thickBot="1" x14ac:dyDescent="0.25">
      <c r="F35" t="s">
        <v>67</v>
      </c>
      <c r="G35" s="16">
        <v>339</v>
      </c>
      <c r="H35" s="9">
        <v>79.3</v>
      </c>
      <c r="I35" s="16">
        <v>122</v>
      </c>
      <c r="J35" s="16">
        <v>70.900000000000006</v>
      </c>
    </row>
    <row r="36" spans="6:10" ht="16" thickBot="1" x14ac:dyDescent="0.25">
      <c r="F36" t="s">
        <v>95</v>
      </c>
      <c r="G36" s="16">
        <v>180</v>
      </c>
      <c r="H36" s="9">
        <v>76.8</v>
      </c>
      <c r="I36" s="16">
        <v>87.3</v>
      </c>
      <c r="J36" s="16">
        <v>123</v>
      </c>
    </row>
    <row r="37" spans="6:10" ht="16" thickBot="1" x14ac:dyDescent="0.25">
      <c r="F37" t="s">
        <v>97</v>
      </c>
      <c r="G37" s="18">
        <v>291</v>
      </c>
      <c r="H37" s="9">
        <v>75.599999999999994</v>
      </c>
      <c r="I37" s="18">
        <v>100</v>
      </c>
      <c r="J37" s="18">
        <v>159</v>
      </c>
    </row>
    <row r="38" spans="6:10" ht="16" thickBot="1" x14ac:dyDescent="0.25">
      <c r="F38" t="s">
        <v>71</v>
      </c>
      <c r="G38" s="16">
        <v>220</v>
      </c>
      <c r="H38" s="9">
        <v>79.7</v>
      </c>
      <c r="I38" s="16">
        <v>26</v>
      </c>
      <c r="J38" s="16">
        <v>69.2</v>
      </c>
    </row>
    <row r="39" spans="6:10" ht="16" thickBot="1" x14ac:dyDescent="0.25">
      <c r="F39" t="s">
        <v>85</v>
      </c>
      <c r="G39" s="18">
        <v>68</v>
      </c>
      <c r="H39" s="9">
        <v>78.099999999999994</v>
      </c>
      <c r="I39" s="18">
        <v>88.1</v>
      </c>
      <c r="J39" s="18">
        <v>103</v>
      </c>
    </row>
    <row r="40" spans="6:10" ht="16" thickBot="1" x14ac:dyDescent="0.25">
      <c r="F40" t="s">
        <v>63</v>
      </c>
      <c r="G40" s="18">
        <v>52</v>
      </c>
      <c r="H40" s="9">
        <v>79.8</v>
      </c>
      <c r="I40" s="18">
        <v>104</v>
      </c>
      <c r="J40" s="18">
        <v>66.400000000000006</v>
      </c>
    </row>
    <row r="41" spans="6:10" ht="16" thickBot="1" x14ac:dyDescent="0.25">
      <c r="F41" t="s">
        <v>92</v>
      </c>
      <c r="G41" s="18">
        <v>186</v>
      </c>
      <c r="H41" s="9">
        <v>76.5</v>
      </c>
      <c r="I41" s="18">
        <v>77.7</v>
      </c>
      <c r="J41" s="18">
        <v>139</v>
      </c>
    </row>
    <row r="42" spans="6:10" ht="16" thickBot="1" x14ac:dyDescent="0.25">
      <c r="F42" t="s">
        <v>75</v>
      </c>
      <c r="G42" s="18">
        <v>241</v>
      </c>
      <c r="H42" s="9">
        <v>78.900000000000006</v>
      </c>
      <c r="I42" s="18">
        <v>127</v>
      </c>
      <c r="J42" s="18">
        <v>71.2</v>
      </c>
    </row>
    <row r="43" spans="6:10" ht="16" thickBot="1" x14ac:dyDescent="0.25">
      <c r="F43" t="s">
        <v>96</v>
      </c>
      <c r="G43" s="16">
        <v>166</v>
      </c>
      <c r="H43" s="9">
        <v>75.5</v>
      </c>
      <c r="I43" s="16">
        <v>80.3</v>
      </c>
      <c r="J43" s="16">
        <v>143</v>
      </c>
    </row>
    <row r="44" spans="6:10" ht="16" thickBot="1" x14ac:dyDescent="0.25">
      <c r="F44" t="s">
        <v>89</v>
      </c>
      <c r="G44" s="18">
        <v>184</v>
      </c>
      <c r="H44" s="9">
        <v>78.400000000000006</v>
      </c>
      <c r="I44" s="18">
        <v>105</v>
      </c>
      <c r="J44" s="18">
        <v>151</v>
      </c>
    </row>
    <row r="45" spans="6:10" ht="16" thickBot="1" x14ac:dyDescent="0.25">
      <c r="F45" t="s">
        <v>56</v>
      </c>
      <c r="G45" s="16">
        <v>94</v>
      </c>
      <c r="H45" s="9">
        <v>79.599999999999994</v>
      </c>
      <c r="I45" s="16">
        <v>48.6</v>
      </c>
      <c r="J45" s="16">
        <v>78.2</v>
      </c>
    </row>
    <row r="46" spans="6:10" ht="16" thickBot="1" x14ac:dyDescent="0.25">
      <c r="F46" t="s">
        <v>61</v>
      </c>
      <c r="G46" s="18">
        <v>87</v>
      </c>
      <c r="H46" s="9">
        <v>79.3</v>
      </c>
      <c r="I46" s="18">
        <v>16</v>
      </c>
      <c r="J46" s="18">
        <v>29.5</v>
      </c>
    </row>
    <row r="47" spans="6:10" ht="16" thickBot="1" x14ac:dyDescent="0.25">
      <c r="F47" t="s">
        <v>81</v>
      </c>
      <c r="G47" s="18">
        <v>201</v>
      </c>
      <c r="H47" s="9">
        <v>79</v>
      </c>
      <c r="I47" s="18">
        <v>56.3</v>
      </c>
      <c r="J47" s="18">
        <v>88.5</v>
      </c>
    </row>
    <row r="48" spans="6:10" ht="16" thickBot="1" x14ac:dyDescent="0.25">
      <c r="F48" t="s">
        <v>62</v>
      </c>
      <c r="G48" s="18">
        <v>58</v>
      </c>
      <c r="H48" s="9">
        <v>80</v>
      </c>
      <c r="I48" s="18">
        <v>36.700000000000003</v>
      </c>
      <c r="J48" s="18">
        <v>61.5</v>
      </c>
    </row>
    <row r="49" spans="6:10" ht="16" thickBot="1" x14ac:dyDescent="0.25">
      <c r="F49" t="s">
        <v>102</v>
      </c>
      <c r="G49" s="16">
        <v>471</v>
      </c>
      <c r="H49" s="9">
        <v>74.400000000000006</v>
      </c>
      <c r="I49" s="16">
        <v>56.2</v>
      </c>
      <c r="J49" s="16">
        <v>147</v>
      </c>
    </row>
    <row r="50" spans="6:10" ht="16" thickBot="1" x14ac:dyDescent="0.25">
      <c r="F50" t="s">
        <v>74</v>
      </c>
      <c r="G50" s="16">
        <v>163</v>
      </c>
      <c r="H50" s="9">
        <v>79.3</v>
      </c>
      <c r="I50" s="16">
        <v>70.2</v>
      </c>
      <c r="J50" s="16">
        <v>71.099999999999994</v>
      </c>
    </row>
    <row r="51" spans="6:10" x14ac:dyDescent="0.2">
      <c r="F51" t="s">
        <v>69</v>
      </c>
      <c r="G51" s="18">
        <v>278</v>
      </c>
      <c r="H51" s="10">
        <v>78.099999999999994</v>
      </c>
      <c r="I51" s="18">
        <v>63.1</v>
      </c>
      <c r="J51" s="18">
        <v>143</v>
      </c>
    </row>
    <row r="52" spans="6:10" x14ac:dyDescent="0.2">
      <c r="H52" s="10"/>
    </row>
    <row r="53" spans="6:10" x14ac:dyDescent="0.2">
      <c r="H5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DCA6-F346-4184-B10A-BC44ECA2A4A7}">
  <dimension ref="A1"/>
  <sheetViews>
    <sheetView zoomScale="75" zoomScaleNormal="75" workbookViewId="0">
      <selection activeCell="G51" sqref="G51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243F-A12D-460F-AB27-EF377DCAB16E}">
  <dimension ref="C2:C20"/>
  <sheetViews>
    <sheetView topLeftCell="A2" workbookViewId="0">
      <selection activeCell="R54" sqref="R54"/>
    </sheetView>
  </sheetViews>
  <sheetFormatPr baseColWidth="10" defaultColWidth="8.83203125" defaultRowHeight="15" x14ac:dyDescent="0.2"/>
  <cols>
    <col min="1" max="1" width="6" customWidth="1"/>
    <col min="2" max="2" width="10.6640625" customWidth="1"/>
  </cols>
  <sheetData>
    <row r="2" spans="3:3" x14ac:dyDescent="0.2">
      <c r="C2" s="7"/>
    </row>
    <row r="4" spans="3:3" x14ac:dyDescent="0.2">
      <c r="C4" s="7"/>
    </row>
    <row r="6" spans="3:3" x14ac:dyDescent="0.2">
      <c r="C6" s="7"/>
    </row>
    <row r="8" spans="3:3" x14ac:dyDescent="0.2">
      <c r="C8" s="7"/>
    </row>
    <row r="10" spans="3:3" x14ac:dyDescent="0.2">
      <c r="C10" s="7"/>
    </row>
    <row r="12" spans="3:3" x14ac:dyDescent="0.2">
      <c r="C12" s="7"/>
    </row>
    <row r="14" spans="3:3" x14ac:dyDescent="0.2">
      <c r="C14" s="7"/>
    </row>
    <row r="16" spans="3:3" x14ac:dyDescent="0.2">
      <c r="C16" s="7"/>
    </row>
    <row r="18" spans="3:3" x14ac:dyDescent="0.2">
      <c r="C18" s="7"/>
    </row>
    <row r="20" spans="3:3" x14ac:dyDescent="0.2">
      <c r="C20" s="7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2ECF-0EB8-462D-94BF-B64EBBB6C6ED}">
  <dimension ref="C2"/>
  <sheetViews>
    <sheetView workbookViewId="0">
      <selection activeCell="R15" sqref="R15"/>
    </sheetView>
  </sheetViews>
  <sheetFormatPr baseColWidth="10" defaultColWidth="8.83203125" defaultRowHeight="15" x14ac:dyDescent="0.2"/>
  <sheetData>
    <row r="2" spans="3:3" x14ac:dyDescent="0.2">
      <c r="C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Sheet3</vt:lpstr>
      <vt:lpstr>Sheet4</vt:lpstr>
      <vt:lpstr>Sheet2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Chaves</dc:creator>
  <cp:lastModifiedBy>Chaves, Antonio R</cp:lastModifiedBy>
  <dcterms:created xsi:type="dcterms:W3CDTF">2023-12-03T22:41:06Z</dcterms:created>
  <dcterms:modified xsi:type="dcterms:W3CDTF">2026-07-21T01:24:23Z</dcterms:modified>
</cp:coreProperties>
</file>